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Pflanzenbau\Wasner\ÖPUL Neu\GW\Weiterbildung\"/>
    </mc:Choice>
  </mc:AlternateContent>
  <bookViews>
    <workbookView xWindow="0" yWindow="0" windowWidth="28800" windowHeight="11700" activeTab="2"/>
  </bookViews>
  <sheets>
    <sheet name="Schlagblatt leer" sheetId="4" r:id="rId1"/>
    <sheet name="Schlagblatt BSP WW" sheetId="1" r:id="rId2"/>
    <sheet name="Schlagblatt Bsp ZR +Begr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4" l="1"/>
  <c r="I36" i="4" l="1"/>
  <c r="G40" i="4" s="1"/>
  <c r="K29" i="4"/>
  <c r="K28" i="4"/>
  <c r="K27" i="4"/>
  <c r="K25" i="4"/>
  <c r="K24" i="4"/>
  <c r="K31" i="4" s="1"/>
  <c r="C40" i="4" s="1"/>
  <c r="I15" i="4"/>
  <c r="I16" i="4" s="1"/>
  <c r="K18" i="4" s="1"/>
  <c r="I16" i="1"/>
  <c r="L15" i="1" s="1"/>
  <c r="A39" i="1" s="1"/>
  <c r="I15" i="1"/>
  <c r="L15" i="4" l="1"/>
  <c r="A40" i="4" s="1"/>
  <c r="E40" i="4" s="1"/>
  <c r="K40" i="4" s="1"/>
  <c r="I15" i="2"/>
  <c r="I16" i="2"/>
  <c r="L15" i="2" s="1"/>
  <c r="K24" i="2"/>
  <c r="K25" i="2"/>
  <c r="K26" i="2"/>
  <c r="K31" i="2" s="1"/>
  <c r="C40" i="2" s="1"/>
  <c r="K27" i="2"/>
  <c r="K28" i="2"/>
  <c r="K29" i="2"/>
  <c r="I36" i="2"/>
  <c r="G40" i="2" s="1"/>
  <c r="K18" i="1"/>
  <c r="K24" i="1"/>
  <c r="K25" i="1"/>
  <c r="K26" i="1"/>
  <c r="K27" i="1"/>
  <c r="K28" i="1"/>
  <c r="K30" i="1"/>
  <c r="C39" i="1" s="1"/>
  <c r="I35" i="1"/>
  <c r="G39" i="1" s="1"/>
  <c r="A40" i="2" l="1"/>
  <c r="E40" i="2" s="1"/>
  <c r="K40" i="2" s="1"/>
  <c r="E39" i="1"/>
  <c r="K39" i="1" s="1"/>
  <c r="K18" i="2" l="1"/>
</calcChain>
</file>

<file path=xl/sharedStrings.xml><?xml version="1.0" encoding="utf-8"?>
<sst xmlns="http://schemas.openxmlformats.org/spreadsheetml/2006/main" count="163" uniqueCount="48">
  <si>
    <t>=</t>
  </si>
  <si>
    <t>-</t>
  </si>
  <si>
    <t>+</t>
  </si>
  <si>
    <t>N-Saldo</t>
  </si>
  <si>
    <t>Entzug durch Ernte</t>
  </si>
  <si>
    <t>Summe N-Zufuhr</t>
  </si>
  <si>
    <t xml:space="preserve">Düngung </t>
  </si>
  <si>
    <t>Vorfruchtwirkung</t>
  </si>
  <si>
    <r>
      <t xml:space="preserve">BILANZIERUNG </t>
    </r>
    <r>
      <rPr>
        <sz val="12"/>
        <color indexed="8"/>
        <rFont val="Arial"/>
        <family val="2"/>
      </rPr>
      <t>(Werte in kg N/ha)</t>
    </r>
  </si>
  <si>
    <r>
      <t>N-Entzug</t>
    </r>
    <r>
      <rPr>
        <sz val="10"/>
        <color indexed="8"/>
        <rFont val="Arial"/>
        <family val="2"/>
      </rPr>
      <t xml:space="preserve"> pro ha</t>
    </r>
  </si>
  <si>
    <r>
      <t xml:space="preserve">Entzug </t>
    </r>
    <r>
      <rPr>
        <sz val="10"/>
        <color indexed="8"/>
        <rFont val="Arial"/>
        <family val="2"/>
      </rPr>
      <t>in kg N pro t Erntemenge</t>
    </r>
  </si>
  <si>
    <r>
      <t>Erntemenge</t>
    </r>
    <r>
      <rPr>
        <sz val="10"/>
        <color indexed="8"/>
        <rFont val="Arial"/>
        <family val="2"/>
      </rPr>
      <t xml:space="preserve"> in t pro ha</t>
    </r>
  </si>
  <si>
    <r>
      <t>N-Entzug durch die Ernte</t>
    </r>
    <r>
      <rPr>
        <b/>
        <sz val="10"/>
        <color indexed="8"/>
        <rFont val="Arial"/>
        <family val="2"/>
      </rPr>
      <t xml:space="preserve"> 
</t>
    </r>
    <r>
      <rPr>
        <sz val="8"/>
        <color indexed="8"/>
        <rFont val="Arial"/>
        <family val="2"/>
      </rPr>
      <t xml:space="preserve">(bei Kulturen ohne ertragsabhängigen Entzug wird der Düngeobergrenze als Entzug gewertet) </t>
    </r>
  </si>
  <si>
    <t>Ernte</t>
  </si>
  <si>
    <t>NAC</t>
  </si>
  <si>
    <t>Anbau</t>
  </si>
  <si>
    <t>kg N/ha</t>
  </si>
  <si>
    <t>je ha</t>
  </si>
  <si>
    <t>N-Ausbringung</t>
  </si>
  <si>
    <r>
      <t xml:space="preserve">Ausbringmenge  
</t>
    </r>
    <r>
      <rPr>
        <sz val="10"/>
        <color indexed="8"/>
        <rFont val="Arial"/>
        <family val="2"/>
      </rPr>
      <t>m³ / t / kg/ mm</t>
    </r>
  </si>
  <si>
    <r>
      <t>N-Gehalt</t>
    </r>
    <r>
      <rPr>
        <vertAlign val="superscript"/>
        <sz val="10"/>
        <color indexed="8"/>
        <rFont val="Arial"/>
        <family val="2"/>
      </rPr>
      <t xml:space="preserve">
</t>
    </r>
    <r>
      <rPr>
        <sz val="9"/>
        <color indexed="8"/>
        <rFont val="Arial"/>
        <family val="2"/>
      </rPr>
      <t>jahres-wirksam</t>
    </r>
  </si>
  <si>
    <t>Maßnahme</t>
  </si>
  <si>
    <t>Datum</t>
  </si>
  <si>
    <r>
      <t xml:space="preserve">AUFZEICHNUNG </t>
    </r>
    <r>
      <rPr>
        <sz val="12"/>
        <color indexed="8"/>
        <rFont val="Arial"/>
        <family val="2"/>
      </rPr>
      <t>(aktuell zu führen)</t>
    </r>
  </si>
  <si>
    <t>max. Düngemenge</t>
  </si>
  <si>
    <t>vorher Begrünung ja/nein</t>
  </si>
  <si>
    <t>x</t>
  </si>
  <si>
    <t>N-Saldo aus Vorfrucht (wenn &gt;10)</t>
  </si>
  <si>
    <t>Nur für Grundwasserschutz:</t>
  </si>
  <si>
    <t>Stickstoffnachlieferung Vorfrucht/Ernterückstände</t>
  </si>
  <si>
    <t>maximale N-Menge</t>
  </si>
  <si>
    <t>Körnererbse</t>
  </si>
  <si>
    <t>Vorfrucht:</t>
  </si>
  <si>
    <t>hoch 1</t>
  </si>
  <si>
    <t>Ertrags-lage</t>
  </si>
  <si>
    <t>Winterweizen</t>
  </si>
  <si>
    <t>Kultur:</t>
  </si>
  <si>
    <t>Fläche (ha)</t>
  </si>
  <si>
    <t>Feldstücks-/Schlagnummern</t>
  </si>
  <si>
    <t>Feldstücksnamen</t>
  </si>
  <si>
    <t>Ernte-/Wirtschaftsjahr</t>
  </si>
  <si>
    <t>Betriebsnummer</t>
  </si>
  <si>
    <t>Schlagblatt</t>
  </si>
  <si>
    <t>Beregnung</t>
  </si>
  <si>
    <r>
      <t xml:space="preserve">Ausbringmenge  
</t>
    </r>
    <r>
      <rPr>
        <sz val="10"/>
        <color indexed="8"/>
        <rFont val="Arial"/>
        <family val="2"/>
      </rPr>
      <t>m³ / t / kg / mm</t>
    </r>
  </si>
  <si>
    <t>ja</t>
  </si>
  <si>
    <t>Zuckerrübe</t>
  </si>
  <si>
    <t>nein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</si>
</sst>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rgb="FF462EFA"/>
      <name val="Arial"/>
      <family val="2"/>
    </font>
    <font>
      <sz val="8"/>
      <color indexed="8"/>
      <name val="Arial"/>
      <family val="2"/>
    </font>
    <font>
      <sz val="12"/>
      <color rgb="FF462EFA"/>
      <name val="Arial"/>
      <family val="2"/>
    </font>
    <font>
      <vertAlign val="superscript"/>
      <sz val="10"/>
      <color indexed="8"/>
      <name val="Arial"/>
      <family val="2"/>
    </font>
    <font>
      <sz val="9"/>
      <color indexed="8"/>
      <name val="Arial"/>
      <family val="2"/>
    </font>
    <font>
      <b/>
      <sz val="12"/>
      <color theme="1"/>
      <name val="Arial"/>
      <family val="2"/>
    </font>
    <font>
      <b/>
      <sz val="10"/>
      <color rgb="FF462EFA"/>
      <name val="Arial"/>
      <family val="2"/>
    </font>
    <font>
      <sz val="10"/>
      <color rgb="FF462EFA"/>
      <name val="Arial"/>
      <family val="2"/>
    </font>
    <font>
      <b/>
      <sz val="16"/>
      <color rgb="FF462EFA"/>
      <name val="Arial"/>
      <family val="2"/>
    </font>
    <font>
      <sz val="20"/>
      <color rgb="FF462EFA"/>
      <name val="Arial"/>
      <family val="2"/>
    </font>
    <font>
      <b/>
      <sz val="12"/>
      <color rgb="FF0070C0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6"/>
      <color rgb="FF462EFA"/>
      <name val="Arial"/>
      <family val="2"/>
    </font>
    <font>
      <b/>
      <sz val="20"/>
      <color rgb="FF462EFA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99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9">
    <xf numFmtId="0" fontId="0" fillId="0" borderId="0" xfId="0"/>
    <xf numFmtId="0" fontId="2" fillId="0" borderId="0" xfId="1" applyFont="1"/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7" fillId="2" borderId="0" xfId="1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left" vertical="center" wrapText="1"/>
    </xf>
    <xf numFmtId="0" fontId="7" fillId="2" borderId="0" xfId="1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7" fillId="0" borderId="0" xfId="1" applyFont="1" applyAlignment="1">
      <alignment vertical="center"/>
    </xf>
    <xf numFmtId="1" fontId="8" fillId="0" borderId="7" xfId="1" applyNumberFormat="1" applyFont="1" applyBorder="1" applyAlignment="1">
      <alignment horizontal="center" vertical="center"/>
    </xf>
    <xf numFmtId="14" fontId="8" fillId="0" borderId="7" xfId="1" applyNumberFormat="1" applyFont="1" applyBorder="1" applyAlignment="1">
      <alignment vertical="center"/>
    </xf>
    <xf numFmtId="0" fontId="2" fillId="0" borderId="0" xfId="1" applyFont="1" applyAlignment="1">
      <alignment vertical="center"/>
    </xf>
    <xf numFmtId="1" fontId="2" fillId="0" borderId="7" xfId="1" applyNumberFormat="1" applyFont="1" applyBorder="1" applyAlignment="1">
      <alignment horizontal="center" vertical="center"/>
    </xf>
    <xf numFmtId="0" fontId="4" fillId="0" borderId="0" xfId="1" applyFont="1"/>
    <xf numFmtId="0" fontId="4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right" vertical="center" wrapText="1"/>
    </xf>
    <xf numFmtId="0" fontId="2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12" fillId="0" borderId="0" xfId="1" applyFont="1" applyAlignment="1">
      <alignment horizontal="right"/>
    </xf>
    <xf numFmtId="0" fontId="12" fillId="0" borderId="0" xfId="1" applyFont="1"/>
    <xf numFmtId="0" fontId="2" fillId="3" borderId="0" xfId="1" applyFont="1" applyFill="1" applyBorder="1" applyAlignment="1">
      <alignment horizontal="right" vertical="center" wrapText="1"/>
    </xf>
    <xf numFmtId="0" fontId="2" fillId="3" borderId="0" xfId="1" applyFont="1" applyFill="1" applyAlignment="1">
      <alignment horizontal="center" vertical="center"/>
    </xf>
    <xf numFmtId="0" fontId="14" fillId="3" borderId="7" xfId="1" applyFont="1" applyFill="1" applyBorder="1" applyAlignment="1">
      <alignment horizontal="center" vertical="center"/>
    </xf>
    <xf numFmtId="0" fontId="2" fillId="3" borderId="0" xfId="1" applyFont="1" applyFill="1" applyAlignment="1">
      <alignment vertical="center"/>
    </xf>
    <xf numFmtId="0" fontId="8" fillId="3" borderId="7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/>
    </xf>
    <xf numFmtId="0" fontId="12" fillId="0" borderId="0" xfId="1" applyFont="1" applyFill="1"/>
    <xf numFmtId="0" fontId="2" fillId="0" borderId="0" xfId="1" applyFont="1" applyFill="1"/>
    <xf numFmtId="0" fontId="6" fillId="3" borderId="0" xfId="1" applyFont="1" applyFill="1"/>
    <xf numFmtId="0" fontId="7" fillId="3" borderId="0" xfId="1" applyFont="1" applyFill="1"/>
    <xf numFmtId="0" fontId="4" fillId="4" borderId="0" xfId="1" applyFont="1" applyFill="1" applyBorder="1" applyAlignment="1">
      <alignment horizontal="center" vertical="center"/>
    </xf>
    <xf numFmtId="0" fontId="2" fillId="4" borderId="0" xfId="1" applyFont="1" applyFill="1" applyBorder="1" applyAlignment="1">
      <alignment horizontal="right" vertical="center" wrapText="1"/>
    </xf>
    <xf numFmtId="0" fontId="2" fillId="4" borderId="0" xfId="1" applyFont="1" applyFill="1" applyAlignment="1">
      <alignment vertical="center"/>
    </xf>
    <xf numFmtId="0" fontId="2" fillId="0" borderId="0" xfId="1" applyFont="1" applyFill="1" applyBorder="1"/>
    <xf numFmtId="0" fontId="6" fillId="0" borderId="0" xfId="1" applyFont="1" applyFill="1" applyBorder="1" applyAlignment="1">
      <alignment vertical="center"/>
    </xf>
    <xf numFmtId="0" fontId="15" fillId="4" borderId="0" xfId="1" applyFont="1" applyFill="1" applyAlignment="1">
      <alignment horizontal="center"/>
    </xf>
    <xf numFmtId="0" fontId="2" fillId="4" borderId="0" xfId="1" applyFont="1" applyFill="1"/>
    <xf numFmtId="0" fontId="2" fillId="0" borderId="0" xfId="1" applyFont="1" applyBorder="1" applyAlignment="1">
      <alignment horizontal="right" vertical="center" wrapText="1"/>
    </xf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15" fillId="0" borderId="0" xfId="1" applyFont="1" applyAlignment="1">
      <alignment horizontal="center"/>
    </xf>
    <xf numFmtId="0" fontId="2" fillId="0" borderId="0" xfId="1" applyFont="1" applyAlignment="1">
      <alignment vertical="center" wrapText="1"/>
    </xf>
    <xf numFmtId="0" fontId="4" fillId="0" borderId="0" xfId="1" applyFont="1" applyAlignment="1"/>
    <xf numFmtId="0" fontId="15" fillId="0" borderId="0" xfId="1" applyFont="1" applyAlignment="1">
      <alignment vertical="center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9" fillId="0" borderId="0" xfId="1" applyFont="1" applyAlignment="1">
      <alignment vertical="center"/>
    </xf>
    <xf numFmtId="0" fontId="20" fillId="0" borderId="0" xfId="1" applyFont="1" applyAlignment="1">
      <alignment vertical="center"/>
    </xf>
    <xf numFmtId="0" fontId="2" fillId="3" borderId="0" xfId="1" applyFont="1" applyFill="1"/>
    <xf numFmtId="0" fontId="23" fillId="3" borderId="7" xfId="1" applyFont="1" applyFill="1" applyBorder="1" applyAlignment="1">
      <alignment vertical="center"/>
    </xf>
    <xf numFmtId="164" fontId="23" fillId="3" borderId="7" xfId="1" applyNumberFormat="1" applyFont="1" applyFill="1" applyBorder="1" applyAlignment="1">
      <alignment vertical="center"/>
    </xf>
    <xf numFmtId="1" fontId="23" fillId="3" borderId="7" xfId="1" applyNumberFormat="1" applyFont="1" applyFill="1" applyBorder="1" applyAlignment="1">
      <alignment vertical="center"/>
    </xf>
    <xf numFmtId="0" fontId="8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164" fontId="10" fillId="0" borderId="7" xfId="1" applyNumberFormat="1" applyFont="1" applyBorder="1" applyAlignment="1">
      <alignment horizontal="center" vertical="center"/>
    </xf>
    <xf numFmtId="164" fontId="3" fillId="0" borderId="7" xfId="1" applyNumberFormat="1" applyFont="1" applyBorder="1" applyAlignment="1">
      <alignment horizontal="center" vertical="center"/>
    </xf>
    <xf numFmtId="0" fontId="4" fillId="4" borderId="0" xfId="1" applyFont="1" applyFill="1" applyAlignment="1">
      <alignment horizontal="right" vertical="center"/>
    </xf>
    <xf numFmtId="0" fontId="2" fillId="4" borderId="0" xfId="1" applyFont="1" applyFill="1" applyBorder="1" applyAlignment="1">
      <alignment horizontal="left" vertical="center" wrapText="1"/>
    </xf>
    <xf numFmtId="0" fontId="10" fillId="4" borderId="4" xfId="1" applyFont="1" applyFill="1" applyBorder="1" applyAlignment="1">
      <alignment horizontal="center" vertical="center"/>
    </xf>
    <xf numFmtId="0" fontId="10" fillId="4" borderId="6" xfId="1" applyFont="1" applyFill="1" applyBorder="1" applyAlignment="1">
      <alignment horizontal="center" vertical="center"/>
    </xf>
    <xf numFmtId="0" fontId="10" fillId="4" borderId="5" xfId="1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18" fillId="0" borderId="4" xfId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16" fillId="4" borderId="4" xfId="1" applyFont="1" applyFill="1" applyBorder="1" applyAlignment="1">
      <alignment horizontal="center" vertical="center"/>
    </xf>
    <xf numFmtId="0" fontId="16" fillId="4" borderId="6" xfId="1" applyFont="1" applyFill="1" applyBorder="1" applyAlignment="1">
      <alignment horizontal="center" vertical="center"/>
    </xf>
    <xf numFmtId="0" fontId="16" fillId="4" borderId="5" xfId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4" fillId="3" borderId="0" xfId="1" applyFont="1" applyFill="1" applyAlignment="1">
      <alignment horizontal="right" vertical="center" wrapText="1"/>
    </xf>
    <xf numFmtId="0" fontId="23" fillId="3" borderId="10" xfId="1" applyFont="1" applyFill="1" applyBorder="1" applyAlignment="1">
      <alignment horizontal="center" vertical="center"/>
    </xf>
    <xf numFmtId="0" fontId="23" fillId="3" borderId="17" xfId="1" applyFont="1" applyFill="1" applyBorder="1" applyAlignment="1">
      <alignment horizontal="center" vertical="center"/>
    </xf>
    <xf numFmtId="1" fontId="13" fillId="3" borderId="9" xfId="1" applyNumberFormat="1" applyFont="1" applyFill="1" applyBorder="1" applyAlignment="1">
      <alignment horizontal="center" vertical="center"/>
    </xf>
    <xf numFmtId="1" fontId="13" fillId="3" borderId="8" xfId="1" applyNumberFormat="1" applyFont="1" applyFill="1" applyBorder="1" applyAlignment="1">
      <alignment horizontal="center" vertical="center"/>
    </xf>
    <xf numFmtId="1" fontId="13" fillId="3" borderId="11" xfId="1" applyNumberFormat="1" applyFont="1" applyFill="1" applyBorder="1" applyAlignment="1">
      <alignment horizontal="center" vertical="center"/>
    </xf>
    <xf numFmtId="1" fontId="13" fillId="3" borderId="18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164" fontId="13" fillId="0" borderId="3" xfId="1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7" fillId="2" borderId="11" xfId="1" applyFont="1" applyFill="1" applyBorder="1" applyAlignment="1">
      <alignment horizontal="left" vertical="center" wrapText="1"/>
    </xf>
    <xf numFmtId="0" fontId="4" fillId="0" borderId="7" xfId="1" applyFont="1" applyFill="1" applyBorder="1" applyAlignment="1">
      <alignment horizontal="center" vertical="center"/>
    </xf>
    <xf numFmtId="164" fontId="8" fillId="0" borderId="7" xfId="1" applyNumberFormat="1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/>
    </xf>
    <xf numFmtId="0" fontId="7" fillId="0" borderId="13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164" fontId="7" fillId="0" borderId="15" xfId="1" applyNumberFormat="1" applyFont="1" applyBorder="1" applyAlignment="1">
      <alignment horizontal="center" vertical="center"/>
    </xf>
    <xf numFmtId="164" fontId="7" fillId="0" borderId="12" xfId="1" applyNumberFormat="1" applyFont="1" applyBorder="1" applyAlignment="1">
      <alignment horizontal="center" vertical="center"/>
    </xf>
    <xf numFmtId="1" fontId="7" fillId="0" borderId="14" xfId="1" applyNumberFormat="1" applyFont="1" applyBorder="1" applyAlignment="1">
      <alignment horizontal="center" vertical="center"/>
    </xf>
    <xf numFmtId="1" fontId="7" fillId="0" borderId="13" xfId="1" applyNumberFormat="1" applyFont="1" applyBorder="1" applyAlignment="1">
      <alignment horizontal="center" vertical="center"/>
    </xf>
    <xf numFmtId="1" fontId="7" fillId="0" borderId="12" xfId="1" applyNumberFormat="1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1" fillId="4" borderId="4" xfId="1" applyFont="1" applyFill="1" applyBorder="1" applyAlignment="1">
      <alignment horizontal="center" vertical="center"/>
    </xf>
    <xf numFmtId="0" fontId="21" fillId="4" borderId="6" xfId="1" applyFont="1" applyFill="1" applyBorder="1" applyAlignment="1">
      <alignment horizontal="center" vertical="center"/>
    </xf>
    <xf numFmtId="0" fontId="21" fillId="4" borderId="5" xfId="1" applyFont="1" applyFill="1" applyBorder="1" applyAlignment="1">
      <alignment horizontal="center" vertical="center"/>
    </xf>
    <xf numFmtId="1" fontId="13" fillId="0" borderId="3" xfId="1" applyNumberFormat="1" applyFont="1" applyBorder="1" applyAlignment="1">
      <alignment horizontal="center" vertical="center"/>
    </xf>
    <xf numFmtId="1" fontId="13" fillId="0" borderId="2" xfId="1" applyNumberFormat="1" applyFont="1" applyBorder="1" applyAlignment="1">
      <alignment horizontal="center" vertical="center"/>
    </xf>
    <xf numFmtId="1" fontId="13" fillId="0" borderId="1" xfId="1" applyNumberFormat="1" applyFont="1" applyBorder="1" applyAlignment="1">
      <alignment horizontal="center" vertical="center"/>
    </xf>
  </cellXfs>
  <cellStyles count="2">
    <cellStyle name="Standard" xfId="0" builtinId="0"/>
    <cellStyle name="Standard 2" xfId="1"/>
  </cellStyles>
  <dxfs count="6"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showWhiteSpace="0" zoomScale="110" zoomScaleNormal="110" workbookViewId="0">
      <selection activeCell="Q19" sqref="Q19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71"/>
      <c r="J1" s="72"/>
      <c r="K1" s="72"/>
      <c r="L1" s="72"/>
      <c r="M1" s="73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71"/>
      <c r="J3" s="72"/>
      <c r="K3" s="72"/>
      <c r="L3" s="72"/>
      <c r="M3" s="73"/>
    </row>
    <row r="4" spans="1:13" ht="7.5" customHeight="1" x14ac:dyDescent="0.2"/>
    <row r="5" spans="1:13" s="19" customFormat="1" ht="14.25" customHeight="1" x14ac:dyDescent="0.2">
      <c r="A5" s="74" t="s">
        <v>39</v>
      </c>
      <c r="B5" s="74"/>
      <c r="C5" s="74"/>
      <c r="D5" s="74"/>
      <c r="E5" s="74"/>
      <c r="G5" s="75" t="s">
        <v>38</v>
      </c>
      <c r="H5" s="75"/>
      <c r="I5" s="75"/>
      <c r="J5" s="50"/>
      <c r="K5" s="76" t="s">
        <v>37</v>
      </c>
      <c r="L5" s="76"/>
      <c r="M5" s="76"/>
    </row>
    <row r="6" spans="1:13" s="6" customFormat="1" ht="45" customHeight="1" x14ac:dyDescent="0.25">
      <c r="A6" s="77"/>
      <c r="B6" s="78"/>
      <c r="C6" s="78"/>
      <c r="D6" s="78"/>
      <c r="E6" s="79"/>
      <c r="G6" s="77"/>
      <c r="H6" s="78"/>
      <c r="I6" s="79"/>
      <c r="J6" s="47"/>
      <c r="K6" s="71"/>
      <c r="L6" s="72"/>
      <c r="M6" s="73"/>
    </row>
    <row r="7" spans="1:13" ht="6" customHeight="1" x14ac:dyDescent="0.2"/>
    <row r="8" spans="1:13" s="17" customFormat="1" ht="27" customHeight="1" x14ac:dyDescent="0.25">
      <c r="A8" s="17" t="s">
        <v>36</v>
      </c>
      <c r="B8" s="80"/>
      <c r="C8" s="81"/>
      <c r="D8" s="81"/>
      <c r="E8" s="82"/>
      <c r="G8" s="49" t="s">
        <v>34</v>
      </c>
      <c r="H8" s="83"/>
      <c r="I8" s="84"/>
      <c r="J8" s="84"/>
      <c r="K8" s="84"/>
      <c r="L8" s="84"/>
      <c r="M8" s="85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86"/>
      <c r="C10" s="87"/>
      <c r="D10" s="87"/>
      <c r="E10" s="88"/>
      <c r="G10" s="89" t="s">
        <v>30</v>
      </c>
      <c r="H10" s="89"/>
      <c r="I10" s="45" t="s">
        <v>16</v>
      </c>
      <c r="J10" s="22"/>
      <c r="K10" s="90"/>
      <c r="L10" s="91"/>
      <c r="M10" s="9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66" t="s">
        <v>29</v>
      </c>
      <c r="B12" s="66"/>
      <c r="C12" s="66"/>
      <c r="D12" s="66"/>
      <c r="E12" s="66"/>
      <c r="F12" s="40"/>
      <c r="G12" s="67"/>
      <c r="H12" s="67"/>
      <c r="I12" s="39" t="s">
        <v>16</v>
      </c>
      <c r="J12" s="38" t="s">
        <v>1</v>
      </c>
      <c r="K12" s="68"/>
      <c r="L12" s="69"/>
      <c r="M12" s="70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96" t="s">
        <v>27</v>
      </c>
      <c r="B15" s="96"/>
      <c r="C15" s="96"/>
      <c r="D15" s="29"/>
      <c r="E15" s="30"/>
      <c r="F15" s="27" t="s">
        <v>26</v>
      </c>
      <c r="G15" s="27">
        <v>0.8</v>
      </c>
      <c r="H15" s="26" t="s">
        <v>16</v>
      </c>
      <c r="I15" s="59">
        <f>E15*G15*-1</f>
        <v>0</v>
      </c>
      <c r="J15" s="29"/>
      <c r="K15" s="97" t="s">
        <v>1</v>
      </c>
      <c r="L15" s="99">
        <f>IF(E16="ja",I16,I15)*-1</f>
        <v>0</v>
      </c>
      <c r="M15" s="100"/>
    </row>
    <row r="16" spans="1:13" s="17" customFormat="1" ht="21" customHeight="1" x14ac:dyDescent="0.25">
      <c r="A16" s="96" t="s">
        <v>25</v>
      </c>
      <c r="B16" s="96"/>
      <c r="C16" s="96"/>
      <c r="D16" s="29"/>
      <c r="E16" s="28"/>
      <c r="F16" s="27"/>
      <c r="G16" s="27"/>
      <c r="H16" s="26" t="s">
        <v>16</v>
      </c>
      <c r="I16" s="61">
        <f>IF(E16="ja",I15*G15,I15*1)</f>
        <v>0</v>
      </c>
      <c r="J16" s="29"/>
      <c r="K16" s="98"/>
      <c r="L16" s="101"/>
      <c r="M16" s="102"/>
    </row>
    <row r="17" spans="1:13" ht="3.75" customHeight="1" thickBot="1" x14ac:dyDescent="0.25">
      <c r="H17" s="25"/>
      <c r="I17" s="24"/>
      <c r="J17" s="20"/>
      <c r="K17" s="23"/>
      <c r="L17" s="23"/>
      <c r="M17" s="23"/>
    </row>
    <row r="18" spans="1:13" s="17" customFormat="1" ht="27" customHeight="1" thickBot="1" x14ac:dyDescent="0.3">
      <c r="A18" s="103"/>
      <c r="B18" s="103"/>
      <c r="C18" s="89"/>
      <c r="D18" s="22"/>
      <c r="G18" s="104" t="s">
        <v>24</v>
      </c>
      <c r="H18" s="104"/>
      <c r="I18" s="21" t="s">
        <v>16</v>
      </c>
      <c r="J18" s="20" t="s">
        <v>0</v>
      </c>
      <c r="K18" s="105">
        <f>K10-K12+I16</f>
        <v>0</v>
      </c>
      <c r="L18" s="106"/>
      <c r="M18" s="107"/>
    </row>
    <row r="20" spans="1:13" s="6" customFormat="1" ht="27" customHeight="1" x14ac:dyDescent="0.25">
      <c r="A20" s="108" t="s">
        <v>23</v>
      </c>
      <c r="B20" s="108"/>
      <c r="C20" s="108"/>
      <c r="D20" s="108"/>
      <c r="E20" s="108"/>
      <c r="F20" s="108"/>
      <c r="G20" s="8"/>
      <c r="H20" s="8"/>
      <c r="I20" s="8"/>
      <c r="J20" s="7"/>
      <c r="K20" s="7"/>
      <c r="L20" s="7"/>
      <c r="M20" s="7"/>
    </row>
    <row r="21" spans="1:13" s="19" customFormat="1" ht="25.9" customHeight="1" x14ac:dyDescent="0.2">
      <c r="A21" s="109" t="s">
        <v>22</v>
      </c>
      <c r="B21" s="109" t="s">
        <v>21</v>
      </c>
      <c r="C21" s="109"/>
      <c r="D21" s="93" t="s">
        <v>20</v>
      </c>
      <c r="E21" s="93"/>
      <c r="F21" s="93" t="s">
        <v>19</v>
      </c>
      <c r="G21" s="93"/>
      <c r="H21" s="93"/>
      <c r="I21" s="93" t="s">
        <v>18</v>
      </c>
      <c r="J21" s="93"/>
      <c r="K21" s="93"/>
      <c r="L21" s="93"/>
      <c r="M21" s="93"/>
    </row>
    <row r="22" spans="1:13" s="17" customFormat="1" ht="18.75" customHeight="1" x14ac:dyDescent="0.25">
      <c r="A22" s="109"/>
      <c r="B22" s="109"/>
      <c r="C22" s="109"/>
      <c r="D22" s="93"/>
      <c r="E22" s="93"/>
      <c r="F22" s="94"/>
      <c r="G22" s="94"/>
      <c r="H22" s="18" t="s">
        <v>17</v>
      </c>
      <c r="I22" s="94"/>
      <c r="J22" s="94"/>
      <c r="K22" s="95" t="s">
        <v>16</v>
      </c>
      <c r="L22" s="95"/>
      <c r="M22" s="95"/>
    </row>
    <row r="23" spans="1:13" s="6" customFormat="1" ht="22.9" customHeight="1" x14ac:dyDescent="0.25">
      <c r="A23" s="16"/>
      <c r="B23" s="62" t="s">
        <v>15</v>
      </c>
      <c r="C23" s="62"/>
      <c r="D23" s="62"/>
      <c r="E23" s="62"/>
      <c r="F23" s="63"/>
      <c r="G23" s="63"/>
      <c r="H23" s="15"/>
      <c r="I23" s="64"/>
      <c r="J23" s="64"/>
      <c r="K23" s="110"/>
      <c r="L23" s="110"/>
      <c r="M23" s="110"/>
    </row>
    <row r="24" spans="1:13" s="6" customFormat="1" ht="22.9" customHeight="1" x14ac:dyDescent="0.25">
      <c r="A24" s="16"/>
      <c r="B24" s="62"/>
      <c r="C24" s="62"/>
      <c r="D24" s="62"/>
      <c r="E24" s="62"/>
      <c r="F24" s="63"/>
      <c r="G24" s="63"/>
      <c r="H24" s="15"/>
      <c r="I24" s="64"/>
      <c r="J24" s="64"/>
      <c r="K24" s="65">
        <f t="shared" ref="K24:K29" si="0">D24*H24</f>
        <v>0</v>
      </c>
      <c r="L24" s="65"/>
      <c r="M24" s="65"/>
    </row>
    <row r="25" spans="1:13" s="6" customFormat="1" ht="22.9" customHeight="1" x14ac:dyDescent="0.25">
      <c r="A25" s="16"/>
      <c r="B25" s="62"/>
      <c r="C25" s="62"/>
      <c r="D25" s="62"/>
      <c r="E25" s="62"/>
      <c r="F25" s="63"/>
      <c r="G25" s="63"/>
      <c r="H25" s="15"/>
      <c r="I25" s="64"/>
      <c r="J25" s="64"/>
      <c r="K25" s="65">
        <f t="shared" si="0"/>
        <v>0</v>
      </c>
      <c r="L25" s="65"/>
      <c r="M25" s="65"/>
    </row>
    <row r="26" spans="1:13" s="6" customFormat="1" ht="22.9" customHeight="1" x14ac:dyDescent="0.25">
      <c r="A26" s="16"/>
      <c r="B26" s="62"/>
      <c r="C26" s="62"/>
      <c r="D26" s="62"/>
      <c r="E26" s="62"/>
      <c r="F26" s="63"/>
      <c r="G26" s="63"/>
      <c r="H26" s="15"/>
      <c r="I26" s="64"/>
      <c r="J26" s="64"/>
      <c r="K26" s="65">
        <f t="shared" si="0"/>
        <v>0</v>
      </c>
      <c r="L26" s="65"/>
      <c r="M26" s="65"/>
    </row>
    <row r="27" spans="1:13" s="6" customFormat="1" ht="22.9" customHeight="1" x14ac:dyDescent="0.25">
      <c r="A27" s="16"/>
      <c r="B27" s="62"/>
      <c r="C27" s="62"/>
      <c r="D27" s="62"/>
      <c r="E27" s="62"/>
      <c r="F27" s="63"/>
      <c r="G27" s="63"/>
      <c r="H27" s="15"/>
      <c r="I27" s="64"/>
      <c r="J27" s="64"/>
      <c r="K27" s="65">
        <f t="shared" si="0"/>
        <v>0</v>
      </c>
      <c r="L27" s="65"/>
      <c r="M27" s="65"/>
    </row>
    <row r="28" spans="1:13" s="6" customFormat="1" ht="22.9" customHeight="1" x14ac:dyDescent="0.25">
      <c r="A28" s="16"/>
      <c r="B28" s="62"/>
      <c r="C28" s="62"/>
      <c r="D28" s="62"/>
      <c r="E28" s="62"/>
      <c r="F28" s="63"/>
      <c r="G28" s="63"/>
      <c r="H28" s="15"/>
      <c r="I28" s="64"/>
      <c r="J28" s="64"/>
      <c r="K28" s="65">
        <f t="shared" si="0"/>
        <v>0</v>
      </c>
      <c r="L28" s="65"/>
      <c r="M28" s="65"/>
    </row>
    <row r="29" spans="1:13" s="6" customFormat="1" ht="22.9" customHeight="1" x14ac:dyDescent="0.25">
      <c r="A29" s="16"/>
      <c r="B29" s="62"/>
      <c r="C29" s="62"/>
      <c r="D29" s="62"/>
      <c r="E29" s="62"/>
      <c r="F29" s="63"/>
      <c r="G29" s="63"/>
      <c r="H29" s="15"/>
      <c r="I29" s="64"/>
      <c r="J29" s="64"/>
      <c r="K29" s="65">
        <f t="shared" si="0"/>
        <v>0</v>
      </c>
      <c r="L29" s="65"/>
      <c r="M29" s="65"/>
    </row>
    <row r="30" spans="1:13" s="6" customFormat="1" ht="22.9" customHeight="1" thickBot="1" x14ac:dyDescent="0.3">
      <c r="A30" s="16"/>
      <c r="B30" s="62" t="s">
        <v>13</v>
      </c>
      <c r="C30" s="62"/>
      <c r="D30" s="62"/>
      <c r="E30" s="62"/>
      <c r="F30" s="63"/>
      <c r="G30" s="63"/>
      <c r="H30" s="15"/>
      <c r="I30" s="64"/>
      <c r="J30" s="64"/>
      <c r="K30" s="110"/>
      <c r="L30" s="110"/>
      <c r="M30" s="110"/>
    </row>
    <row r="31" spans="1:13" s="14" customFormat="1" ht="22.9" customHeight="1" thickBot="1" x14ac:dyDescent="0.3">
      <c r="A31" s="111" t="s">
        <v>5</v>
      </c>
      <c r="B31" s="112"/>
      <c r="C31" s="112"/>
      <c r="D31" s="112"/>
      <c r="E31" s="112"/>
      <c r="F31" s="112"/>
      <c r="G31" s="112"/>
      <c r="H31" s="113"/>
      <c r="I31" s="114"/>
      <c r="J31" s="115"/>
      <c r="K31" s="116">
        <f>SUM(K23:M30)</f>
        <v>0</v>
      </c>
      <c r="L31" s="117"/>
      <c r="M31" s="118"/>
    </row>
    <row r="32" spans="1:13" ht="8.4499999999999993" customHeight="1" x14ac:dyDescent="0.2"/>
    <row r="33" spans="1:18" ht="31.5" customHeight="1" x14ac:dyDescent="0.25">
      <c r="A33" s="119" t="s">
        <v>12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</row>
    <row r="34" spans="1:18" ht="5.25" customHeight="1" x14ac:dyDescent="0.2">
      <c r="A34" s="13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8" x14ac:dyDescent="0.2">
      <c r="A35" s="120" t="s">
        <v>11</v>
      </c>
      <c r="B35" s="121"/>
      <c r="C35" s="121"/>
      <c r="D35" s="120" t="s">
        <v>10</v>
      </c>
      <c r="E35" s="121"/>
      <c r="F35" s="121"/>
      <c r="G35" s="121"/>
      <c r="H35" s="121"/>
      <c r="I35" s="122" t="s">
        <v>9</v>
      </c>
      <c r="J35" s="123"/>
      <c r="K35" s="123"/>
      <c r="L35" s="123"/>
      <c r="M35" s="124"/>
    </row>
    <row r="36" spans="1:18" ht="23.1" customHeight="1" x14ac:dyDescent="0.2">
      <c r="A36" s="125"/>
      <c r="B36" s="125"/>
      <c r="C36" s="125"/>
      <c r="D36" s="125"/>
      <c r="E36" s="125"/>
      <c r="F36" s="125"/>
      <c r="G36" s="125"/>
      <c r="H36" s="125"/>
      <c r="I36" s="126">
        <f>A36*D36</f>
        <v>0</v>
      </c>
      <c r="J36" s="127"/>
      <c r="K36" s="127"/>
      <c r="L36" s="127"/>
      <c r="M36" s="128"/>
    </row>
    <row r="37" spans="1:18" x14ac:dyDescent="0.2">
      <c r="A37" s="135"/>
      <c r="B37" s="135"/>
      <c r="C37" s="135"/>
      <c r="D37" s="10"/>
      <c r="E37" s="135"/>
      <c r="F37" s="135"/>
      <c r="G37" s="135"/>
      <c r="H37" s="135"/>
      <c r="I37" s="135"/>
      <c r="J37" s="135"/>
      <c r="K37" s="135"/>
      <c r="L37" s="135"/>
    </row>
    <row r="38" spans="1:18" s="6" customFormat="1" ht="27" customHeight="1" x14ac:dyDescent="0.2">
      <c r="A38" s="108" t="s">
        <v>8</v>
      </c>
      <c r="B38" s="108"/>
      <c r="C38" s="108"/>
      <c r="D38" s="108"/>
      <c r="E38" s="108"/>
      <c r="F38" s="9"/>
      <c r="G38" s="8"/>
      <c r="H38" s="8"/>
      <c r="I38" s="8"/>
      <c r="J38" s="7"/>
      <c r="K38" s="7"/>
      <c r="L38" s="7"/>
      <c r="M38" s="7"/>
      <c r="R38" s="1"/>
    </row>
    <row r="39" spans="1:18" ht="27" customHeight="1" thickBot="1" x14ac:dyDescent="0.25">
      <c r="A39" s="136" t="s">
        <v>7</v>
      </c>
      <c r="B39" s="136"/>
      <c r="C39" s="136" t="s">
        <v>6</v>
      </c>
      <c r="D39" s="136"/>
      <c r="E39" s="136" t="s">
        <v>5</v>
      </c>
      <c r="F39" s="136"/>
      <c r="G39" s="137" t="s">
        <v>4</v>
      </c>
      <c r="H39" s="138"/>
      <c r="I39" s="138"/>
      <c r="J39" s="139"/>
      <c r="K39" s="140" t="s">
        <v>3</v>
      </c>
      <c r="L39" s="141"/>
      <c r="M39" s="142"/>
    </row>
    <row r="40" spans="1:18" ht="23.1" customHeight="1" thickBot="1" x14ac:dyDescent="0.25">
      <c r="A40" s="5">
        <f>K12+L15</f>
        <v>0</v>
      </c>
      <c r="B40" s="11" t="s">
        <v>2</v>
      </c>
      <c r="C40" s="4">
        <f>K31</f>
        <v>0</v>
      </c>
      <c r="D40" s="11" t="s">
        <v>0</v>
      </c>
      <c r="E40" s="4">
        <f>A40+C40</f>
        <v>0</v>
      </c>
      <c r="F40" s="11" t="s">
        <v>1</v>
      </c>
      <c r="G40" s="129">
        <f>I36</f>
        <v>0</v>
      </c>
      <c r="H40" s="130"/>
      <c r="I40" s="131"/>
      <c r="J40" s="2" t="s">
        <v>0</v>
      </c>
      <c r="K40" s="132">
        <f>E40-G40</f>
        <v>0</v>
      </c>
      <c r="L40" s="133"/>
      <c r="M40" s="134"/>
    </row>
  </sheetData>
  <mergeCells count="93">
    <mergeCell ref="A36:C36"/>
    <mergeCell ref="D36:H36"/>
    <mergeCell ref="I36:M36"/>
    <mergeCell ref="G40:I40"/>
    <mergeCell ref="K40:M40"/>
    <mergeCell ref="A37:C37"/>
    <mergeCell ref="E37:H37"/>
    <mergeCell ref="I37:L37"/>
    <mergeCell ref="A38:E38"/>
    <mergeCell ref="A39:B39"/>
    <mergeCell ref="C39:D39"/>
    <mergeCell ref="E39:F39"/>
    <mergeCell ref="G39:J39"/>
    <mergeCell ref="K39:M39"/>
    <mergeCell ref="I30:J30"/>
    <mergeCell ref="K30:M30"/>
    <mergeCell ref="A33:M33"/>
    <mergeCell ref="A35:C35"/>
    <mergeCell ref="D35:H35"/>
    <mergeCell ref="I35:M35"/>
    <mergeCell ref="A31:H31"/>
    <mergeCell ref="I31:J31"/>
    <mergeCell ref="K31:M31"/>
    <mergeCell ref="B28:C28"/>
    <mergeCell ref="D28:E28"/>
    <mergeCell ref="F28:G28"/>
    <mergeCell ref="I28:J28"/>
    <mergeCell ref="K28:M28"/>
    <mergeCell ref="B29:C29"/>
    <mergeCell ref="D29:E29"/>
    <mergeCell ref="F29:G29"/>
    <mergeCell ref="I29:J29"/>
    <mergeCell ref="K29:M29"/>
    <mergeCell ref="B30:C30"/>
    <mergeCell ref="D30:E30"/>
    <mergeCell ref="F30:G30"/>
    <mergeCell ref="B25:C25"/>
    <mergeCell ref="D25:E25"/>
    <mergeCell ref="F25:G25"/>
    <mergeCell ref="I25:J25"/>
    <mergeCell ref="K25:M25"/>
    <mergeCell ref="B27:C27"/>
    <mergeCell ref="D27:E27"/>
    <mergeCell ref="F27:G27"/>
    <mergeCell ref="I27:J27"/>
    <mergeCell ref="K27:M27"/>
    <mergeCell ref="B23:C23"/>
    <mergeCell ref="D23:E23"/>
    <mergeCell ref="F23:G23"/>
    <mergeCell ref="I23:J23"/>
    <mergeCell ref="K23:M23"/>
    <mergeCell ref="B24:C24"/>
    <mergeCell ref="D24:E24"/>
    <mergeCell ref="F24:G24"/>
    <mergeCell ref="I24:J24"/>
    <mergeCell ref="K24:M24"/>
    <mergeCell ref="I21:M21"/>
    <mergeCell ref="F22:G22"/>
    <mergeCell ref="I22:J22"/>
    <mergeCell ref="K22:M22"/>
    <mergeCell ref="A15:C15"/>
    <mergeCell ref="K15:K16"/>
    <mergeCell ref="L15:M16"/>
    <mergeCell ref="A16:C16"/>
    <mergeCell ref="A18:C18"/>
    <mergeCell ref="G18:H18"/>
    <mergeCell ref="K18:M18"/>
    <mergeCell ref="A20:F20"/>
    <mergeCell ref="A21:A22"/>
    <mergeCell ref="B21:C22"/>
    <mergeCell ref="D21:E22"/>
    <mergeCell ref="F21:H21"/>
    <mergeCell ref="A12:E12"/>
    <mergeCell ref="G12:H12"/>
    <mergeCell ref="K12:M12"/>
    <mergeCell ref="I1:M1"/>
    <mergeCell ref="I3:M3"/>
    <mergeCell ref="A5:E5"/>
    <mergeCell ref="G5:I5"/>
    <mergeCell ref="K5:M5"/>
    <mergeCell ref="A6:E6"/>
    <mergeCell ref="G6:I6"/>
    <mergeCell ref="K6:M6"/>
    <mergeCell ref="B8:E8"/>
    <mergeCell ref="H8:M8"/>
    <mergeCell ref="B10:E10"/>
    <mergeCell ref="G10:H10"/>
    <mergeCell ref="K10:M10"/>
    <mergeCell ref="B26:C26"/>
    <mergeCell ref="D26:E26"/>
    <mergeCell ref="F26:G26"/>
    <mergeCell ref="I26:J26"/>
    <mergeCell ref="K26:M26"/>
  </mergeCells>
  <conditionalFormatting sqref="K40:M40">
    <cfRule type="cellIs" dxfId="5" priority="1" operator="greaterThan">
      <formula>10</formula>
    </cfRule>
    <cfRule type="cellIs" dxfId="4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R39"/>
  <sheetViews>
    <sheetView showWhiteSpace="0" topLeftCell="A31" zoomScale="110" zoomScaleNormal="110" workbookViewId="0">
      <selection activeCell="Q11" sqref="Q11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71">
        <v>1234567</v>
      </c>
      <c r="J1" s="72"/>
      <c r="K1" s="72"/>
      <c r="L1" s="72"/>
      <c r="M1" s="73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71">
        <v>2023</v>
      </c>
      <c r="J3" s="72"/>
      <c r="K3" s="72"/>
      <c r="L3" s="72"/>
      <c r="M3" s="73"/>
    </row>
    <row r="4" spans="1:13" ht="7.5" customHeight="1" x14ac:dyDescent="0.2"/>
    <row r="5" spans="1:13" s="19" customFormat="1" ht="14.25" customHeight="1" x14ac:dyDescent="0.2">
      <c r="A5" s="74" t="s">
        <v>39</v>
      </c>
      <c r="B5" s="74"/>
      <c r="C5" s="74"/>
      <c r="D5" s="74"/>
      <c r="E5" s="74"/>
      <c r="G5" s="75" t="s">
        <v>38</v>
      </c>
      <c r="H5" s="75"/>
      <c r="I5" s="75"/>
      <c r="J5" s="50"/>
      <c r="K5" s="76" t="s">
        <v>37</v>
      </c>
      <c r="L5" s="76"/>
      <c r="M5" s="76"/>
    </row>
    <row r="6" spans="1:13" s="6" customFormat="1" ht="45" customHeight="1" x14ac:dyDescent="0.25">
      <c r="A6" s="77"/>
      <c r="B6" s="78"/>
      <c r="C6" s="78"/>
      <c r="D6" s="78"/>
      <c r="E6" s="79"/>
      <c r="G6" s="77"/>
      <c r="H6" s="78"/>
      <c r="I6" s="79"/>
      <c r="J6" s="47"/>
      <c r="K6" s="71"/>
      <c r="L6" s="72"/>
      <c r="M6" s="73"/>
    </row>
    <row r="7" spans="1:13" ht="6" customHeight="1" x14ac:dyDescent="0.2"/>
    <row r="8" spans="1:13" s="17" customFormat="1" ht="27" customHeight="1" x14ac:dyDescent="0.25">
      <c r="A8" s="17" t="s">
        <v>36</v>
      </c>
      <c r="B8" s="80" t="s">
        <v>35</v>
      </c>
      <c r="C8" s="81"/>
      <c r="D8" s="81"/>
      <c r="E8" s="82"/>
      <c r="G8" s="49" t="s">
        <v>34</v>
      </c>
      <c r="H8" s="83" t="s">
        <v>33</v>
      </c>
      <c r="I8" s="84"/>
      <c r="J8" s="84"/>
      <c r="K8" s="84"/>
      <c r="L8" s="84"/>
      <c r="M8" s="85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86" t="s">
        <v>31</v>
      </c>
      <c r="C10" s="87"/>
      <c r="D10" s="87"/>
      <c r="E10" s="88"/>
      <c r="G10" s="89" t="s">
        <v>30</v>
      </c>
      <c r="H10" s="89"/>
      <c r="I10" s="45" t="s">
        <v>16</v>
      </c>
      <c r="J10" s="22"/>
      <c r="K10" s="90">
        <v>150</v>
      </c>
      <c r="L10" s="91"/>
      <c r="M10" s="9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66" t="s">
        <v>29</v>
      </c>
      <c r="B12" s="66"/>
      <c r="C12" s="66"/>
      <c r="D12" s="66"/>
      <c r="E12" s="66"/>
      <c r="F12" s="40"/>
      <c r="G12" s="67"/>
      <c r="H12" s="67"/>
      <c r="I12" s="39" t="s">
        <v>16</v>
      </c>
      <c r="J12" s="38" t="s">
        <v>1</v>
      </c>
      <c r="K12" s="68">
        <v>20</v>
      </c>
      <c r="L12" s="69"/>
      <c r="M12" s="70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96" t="s">
        <v>27</v>
      </c>
      <c r="B15" s="96"/>
      <c r="C15" s="96"/>
      <c r="D15" s="29"/>
      <c r="E15" s="30">
        <v>0</v>
      </c>
      <c r="F15" s="27" t="s">
        <v>26</v>
      </c>
      <c r="G15" s="27">
        <v>0.8</v>
      </c>
      <c r="H15" s="26" t="s">
        <v>16</v>
      </c>
      <c r="I15" s="59">
        <f>E15*G15*-1</f>
        <v>0</v>
      </c>
      <c r="J15" s="29"/>
      <c r="K15" s="97" t="s">
        <v>1</v>
      </c>
      <c r="L15" s="99">
        <f>IF(E16="ja",I16,I15)*-1</f>
        <v>0</v>
      </c>
      <c r="M15" s="100"/>
    </row>
    <row r="16" spans="1:13" s="17" customFormat="1" ht="21" customHeight="1" x14ac:dyDescent="0.25">
      <c r="A16" s="96" t="s">
        <v>25</v>
      </c>
      <c r="B16" s="96"/>
      <c r="C16" s="96"/>
      <c r="D16" s="29"/>
      <c r="E16" s="28" t="s">
        <v>47</v>
      </c>
      <c r="F16" s="27"/>
      <c r="G16" s="27"/>
      <c r="H16" s="26" t="s">
        <v>16</v>
      </c>
      <c r="I16" s="60">
        <f>IF(E16="ja",I15*G15,I15*1)</f>
        <v>0</v>
      </c>
      <c r="J16" s="29"/>
      <c r="K16" s="98"/>
      <c r="L16" s="101"/>
      <c r="M16" s="102"/>
    </row>
    <row r="17" spans="1:13" ht="3.75" customHeight="1" thickBot="1" x14ac:dyDescent="0.25">
      <c r="H17" s="25"/>
      <c r="I17" s="24"/>
      <c r="J17" s="20"/>
      <c r="K17" s="23"/>
      <c r="L17" s="23"/>
      <c r="M17" s="23"/>
    </row>
    <row r="18" spans="1:13" s="17" customFormat="1" ht="27" customHeight="1" thickBot="1" x14ac:dyDescent="0.3">
      <c r="A18" s="103"/>
      <c r="B18" s="103"/>
      <c r="C18" s="89"/>
      <c r="D18" s="22"/>
      <c r="G18" s="104" t="s">
        <v>24</v>
      </c>
      <c r="H18" s="104"/>
      <c r="I18" s="21" t="s">
        <v>16</v>
      </c>
      <c r="J18" s="20" t="s">
        <v>0</v>
      </c>
      <c r="K18" s="105">
        <f>K10-K12+I16</f>
        <v>130</v>
      </c>
      <c r="L18" s="106"/>
      <c r="M18" s="107"/>
    </row>
    <row r="20" spans="1:13" s="6" customFormat="1" ht="27" customHeight="1" x14ac:dyDescent="0.25">
      <c r="A20" s="108" t="s">
        <v>23</v>
      </c>
      <c r="B20" s="108"/>
      <c r="C20" s="108"/>
      <c r="D20" s="108"/>
      <c r="E20" s="108"/>
      <c r="F20" s="108"/>
      <c r="G20" s="8"/>
      <c r="H20" s="8"/>
      <c r="I20" s="8"/>
      <c r="J20" s="7"/>
      <c r="K20" s="7"/>
      <c r="L20" s="7"/>
      <c r="M20" s="7"/>
    </row>
    <row r="21" spans="1:13" s="19" customFormat="1" ht="25.9" customHeight="1" x14ac:dyDescent="0.2">
      <c r="A21" s="109" t="s">
        <v>22</v>
      </c>
      <c r="B21" s="109" t="s">
        <v>21</v>
      </c>
      <c r="C21" s="109"/>
      <c r="D21" s="93" t="s">
        <v>20</v>
      </c>
      <c r="E21" s="93"/>
      <c r="F21" s="93" t="s">
        <v>19</v>
      </c>
      <c r="G21" s="93"/>
      <c r="H21" s="93"/>
      <c r="I21" s="93" t="s">
        <v>18</v>
      </c>
      <c r="J21" s="93"/>
      <c r="K21" s="93"/>
      <c r="L21" s="93"/>
      <c r="M21" s="93"/>
    </row>
    <row r="22" spans="1:13" s="17" customFormat="1" ht="18.75" customHeight="1" x14ac:dyDescent="0.25">
      <c r="A22" s="109"/>
      <c r="B22" s="109"/>
      <c r="C22" s="109"/>
      <c r="D22" s="93"/>
      <c r="E22" s="93"/>
      <c r="F22" s="94"/>
      <c r="G22" s="94"/>
      <c r="H22" s="18" t="s">
        <v>17</v>
      </c>
      <c r="I22" s="94"/>
      <c r="J22" s="94"/>
      <c r="K22" s="95" t="s">
        <v>16</v>
      </c>
      <c r="L22" s="95"/>
      <c r="M22" s="95"/>
    </row>
    <row r="23" spans="1:13" s="6" customFormat="1" ht="22.9" customHeight="1" x14ac:dyDescent="0.25">
      <c r="A23" s="16">
        <v>44853</v>
      </c>
      <c r="B23" s="62" t="s">
        <v>15</v>
      </c>
      <c r="C23" s="62"/>
      <c r="D23" s="62"/>
      <c r="E23" s="62"/>
      <c r="F23" s="63"/>
      <c r="G23" s="63"/>
      <c r="H23" s="15"/>
      <c r="I23" s="64"/>
      <c r="J23" s="64"/>
      <c r="K23" s="110"/>
      <c r="L23" s="110"/>
      <c r="M23" s="110"/>
    </row>
    <row r="24" spans="1:13" s="6" customFormat="1" ht="22.9" customHeight="1" x14ac:dyDescent="0.25">
      <c r="A24" s="16">
        <v>45000</v>
      </c>
      <c r="B24" s="62" t="s">
        <v>14</v>
      </c>
      <c r="C24" s="62"/>
      <c r="D24" s="62">
        <v>0.27</v>
      </c>
      <c r="E24" s="62"/>
      <c r="F24" s="63"/>
      <c r="G24" s="63"/>
      <c r="H24" s="15">
        <v>200</v>
      </c>
      <c r="I24" s="64"/>
      <c r="J24" s="64"/>
      <c r="K24" s="65">
        <f>D24*H24</f>
        <v>54</v>
      </c>
      <c r="L24" s="65"/>
      <c r="M24" s="65"/>
    </row>
    <row r="25" spans="1:13" s="6" customFormat="1" ht="22.9" customHeight="1" x14ac:dyDescent="0.25">
      <c r="A25" s="16">
        <v>45036</v>
      </c>
      <c r="B25" s="62" t="s">
        <v>14</v>
      </c>
      <c r="C25" s="62"/>
      <c r="D25" s="62">
        <v>0.27</v>
      </c>
      <c r="E25" s="62"/>
      <c r="F25" s="63"/>
      <c r="G25" s="63"/>
      <c r="H25" s="15">
        <v>250</v>
      </c>
      <c r="I25" s="64"/>
      <c r="J25" s="64"/>
      <c r="K25" s="65">
        <f>D25*H25</f>
        <v>67.5</v>
      </c>
      <c r="L25" s="65"/>
      <c r="M25" s="65"/>
    </row>
    <row r="26" spans="1:13" s="6" customFormat="1" ht="22.9" customHeight="1" x14ac:dyDescent="0.25">
      <c r="A26" s="16"/>
      <c r="B26" s="62"/>
      <c r="C26" s="62"/>
      <c r="D26" s="62"/>
      <c r="E26" s="62"/>
      <c r="F26" s="63"/>
      <c r="G26" s="63"/>
      <c r="H26" s="15"/>
      <c r="I26" s="64"/>
      <c r="J26" s="64"/>
      <c r="K26" s="65">
        <f>D26*H26</f>
        <v>0</v>
      </c>
      <c r="L26" s="65"/>
      <c r="M26" s="65"/>
    </row>
    <row r="27" spans="1:13" s="6" customFormat="1" ht="22.9" customHeight="1" x14ac:dyDescent="0.25">
      <c r="A27" s="16"/>
      <c r="B27" s="62"/>
      <c r="C27" s="62"/>
      <c r="D27" s="62"/>
      <c r="E27" s="62"/>
      <c r="F27" s="63"/>
      <c r="G27" s="63"/>
      <c r="H27" s="15"/>
      <c r="I27" s="64"/>
      <c r="J27" s="64"/>
      <c r="K27" s="65">
        <f>D27*H27</f>
        <v>0</v>
      </c>
      <c r="L27" s="65"/>
      <c r="M27" s="65"/>
    </row>
    <row r="28" spans="1:13" s="6" customFormat="1" ht="22.9" customHeight="1" x14ac:dyDescent="0.25">
      <c r="A28" s="16"/>
      <c r="B28" s="62"/>
      <c r="C28" s="62"/>
      <c r="D28" s="62"/>
      <c r="E28" s="62"/>
      <c r="F28" s="63"/>
      <c r="G28" s="63"/>
      <c r="H28" s="15"/>
      <c r="I28" s="64"/>
      <c r="J28" s="64"/>
      <c r="K28" s="65">
        <f>D28*H28</f>
        <v>0</v>
      </c>
      <c r="L28" s="65"/>
      <c r="M28" s="65"/>
    </row>
    <row r="29" spans="1:13" s="6" customFormat="1" ht="22.9" customHeight="1" thickBot="1" x14ac:dyDescent="0.3">
      <c r="A29" s="16">
        <v>45114</v>
      </c>
      <c r="B29" s="62" t="s">
        <v>13</v>
      </c>
      <c r="C29" s="62"/>
      <c r="D29" s="62"/>
      <c r="E29" s="62"/>
      <c r="F29" s="63"/>
      <c r="G29" s="63"/>
      <c r="H29" s="15"/>
      <c r="I29" s="64"/>
      <c r="J29" s="64"/>
      <c r="K29" s="110"/>
      <c r="L29" s="110"/>
      <c r="M29" s="110"/>
    </row>
    <row r="30" spans="1:13" s="14" customFormat="1" ht="22.9" customHeight="1" thickBot="1" x14ac:dyDescent="0.3">
      <c r="A30" s="111" t="s">
        <v>5</v>
      </c>
      <c r="B30" s="112"/>
      <c r="C30" s="112"/>
      <c r="D30" s="112"/>
      <c r="E30" s="112"/>
      <c r="F30" s="112"/>
      <c r="G30" s="112"/>
      <c r="H30" s="113"/>
      <c r="I30" s="114"/>
      <c r="J30" s="115"/>
      <c r="K30" s="116">
        <f>SUM(K23:M29)</f>
        <v>121.5</v>
      </c>
      <c r="L30" s="117"/>
      <c r="M30" s="118"/>
    </row>
    <row r="31" spans="1:13" ht="8.4499999999999993" customHeight="1" x14ac:dyDescent="0.2"/>
    <row r="32" spans="1:13" ht="31.5" customHeight="1" x14ac:dyDescent="0.25">
      <c r="A32" s="119" t="s">
        <v>12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</row>
    <row r="33" spans="1:18" ht="5.25" customHeight="1" x14ac:dyDescent="0.2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8" x14ac:dyDescent="0.2">
      <c r="A34" s="120" t="s">
        <v>11</v>
      </c>
      <c r="B34" s="121"/>
      <c r="C34" s="121"/>
      <c r="D34" s="120" t="s">
        <v>10</v>
      </c>
      <c r="E34" s="121"/>
      <c r="F34" s="121"/>
      <c r="G34" s="121"/>
      <c r="H34" s="121"/>
      <c r="I34" s="122" t="s">
        <v>9</v>
      </c>
      <c r="J34" s="123"/>
      <c r="K34" s="123"/>
      <c r="L34" s="123"/>
      <c r="M34" s="124"/>
    </row>
    <row r="35" spans="1:18" ht="23.1" customHeight="1" x14ac:dyDescent="0.2">
      <c r="A35" s="125">
        <v>5.6</v>
      </c>
      <c r="B35" s="125"/>
      <c r="C35" s="125"/>
      <c r="D35" s="125">
        <v>21.4</v>
      </c>
      <c r="E35" s="125"/>
      <c r="F35" s="125"/>
      <c r="G35" s="125"/>
      <c r="H35" s="125"/>
      <c r="I35" s="126">
        <f>A35*D35</f>
        <v>119.83999999999999</v>
      </c>
      <c r="J35" s="127"/>
      <c r="K35" s="127"/>
      <c r="L35" s="127"/>
      <c r="M35" s="128"/>
    </row>
    <row r="36" spans="1:18" x14ac:dyDescent="0.2">
      <c r="A36" s="135"/>
      <c r="B36" s="135"/>
      <c r="C36" s="135"/>
      <c r="D36" s="10"/>
      <c r="E36" s="135"/>
      <c r="F36" s="135"/>
      <c r="G36" s="135"/>
      <c r="H36" s="135"/>
      <c r="I36" s="135"/>
      <c r="J36" s="135"/>
      <c r="K36" s="135"/>
      <c r="L36" s="135"/>
    </row>
    <row r="37" spans="1:18" s="6" customFormat="1" ht="27" customHeight="1" x14ac:dyDescent="0.2">
      <c r="A37" s="108" t="s">
        <v>8</v>
      </c>
      <c r="B37" s="108"/>
      <c r="C37" s="108"/>
      <c r="D37" s="108"/>
      <c r="E37" s="108"/>
      <c r="F37" s="9"/>
      <c r="G37" s="8"/>
      <c r="H37" s="8"/>
      <c r="I37" s="8"/>
      <c r="J37" s="7"/>
      <c r="K37" s="7"/>
      <c r="L37" s="7"/>
      <c r="M37" s="7"/>
      <c r="R37" s="1"/>
    </row>
    <row r="38" spans="1:18" ht="27" customHeight="1" thickBot="1" x14ac:dyDescent="0.25">
      <c r="A38" s="136" t="s">
        <v>7</v>
      </c>
      <c r="B38" s="136"/>
      <c r="C38" s="136" t="s">
        <v>6</v>
      </c>
      <c r="D38" s="136"/>
      <c r="E38" s="136" t="s">
        <v>5</v>
      </c>
      <c r="F38" s="136"/>
      <c r="G38" s="137" t="s">
        <v>4</v>
      </c>
      <c r="H38" s="138"/>
      <c r="I38" s="138"/>
      <c r="J38" s="139"/>
      <c r="K38" s="140" t="s">
        <v>3</v>
      </c>
      <c r="L38" s="141"/>
      <c r="M38" s="142"/>
    </row>
    <row r="39" spans="1:18" ht="23.1" customHeight="1" thickBot="1" x14ac:dyDescent="0.25">
      <c r="A39" s="5">
        <f>K12+L15</f>
        <v>20</v>
      </c>
      <c r="B39" s="3" t="s">
        <v>2</v>
      </c>
      <c r="C39" s="4">
        <f>K30</f>
        <v>121.5</v>
      </c>
      <c r="D39" s="3" t="s">
        <v>0</v>
      </c>
      <c r="E39" s="4">
        <f>A39+C39</f>
        <v>141.5</v>
      </c>
      <c r="F39" s="3" t="s">
        <v>1</v>
      </c>
      <c r="G39" s="129">
        <f>I35</f>
        <v>119.83999999999999</v>
      </c>
      <c r="H39" s="130"/>
      <c r="I39" s="131"/>
      <c r="J39" s="2" t="s">
        <v>0</v>
      </c>
      <c r="K39" s="132">
        <f>E39-G39</f>
        <v>21.660000000000011</v>
      </c>
      <c r="L39" s="133"/>
      <c r="M39" s="134"/>
    </row>
  </sheetData>
  <mergeCells count="88">
    <mergeCell ref="A6:E6"/>
    <mergeCell ref="G6:I6"/>
    <mergeCell ref="K6:M6"/>
    <mergeCell ref="I1:M1"/>
    <mergeCell ref="I3:M3"/>
    <mergeCell ref="A5:E5"/>
    <mergeCell ref="G5:I5"/>
    <mergeCell ref="K5:M5"/>
    <mergeCell ref="K18:M18"/>
    <mergeCell ref="H8:M8"/>
    <mergeCell ref="B8:E8"/>
    <mergeCell ref="G10:H10"/>
    <mergeCell ref="K10:M10"/>
    <mergeCell ref="G12:H12"/>
    <mergeCell ref="K12:M12"/>
    <mergeCell ref="B10:E10"/>
    <mergeCell ref="K15:K16"/>
    <mergeCell ref="L15:M16"/>
    <mergeCell ref="A12:E12"/>
    <mergeCell ref="A15:C15"/>
    <mergeCell ref="A16:C16"/>
    <mergeCell ref="A18:C18"/>
    <mergeCell ref="G18:H18"/>
    <mergeCell ref="A20:F20"/>
    <mergeCell ref="A21:A22"/>
    <mergeCell ref="B21:C22"/>
    <mergeCell ref="D21:E22"/>
    <mergeCell ref="F21:H21"/>
    <mergeCell ref="I21:M21"/>
    <mergeCell ref="F22:G22"/>
    <mergeCell ref="B24:C24"/>
    <mergeCell ref="D24:E24"/>
    <mergeCell ref="F24:G24"/>
    <mergeCell ref="I24:J24"/>
    <mergeCell ref="K24:M24"/>
    <mergeCell ref="I22:J22"/>
    <mergeCell ref="K22:M22"/>
    <mergeCell ref="B23:C23"/>
    <mergeCell ref="D23:E23"/>
    <mergeCell ref="F23:G23"/>
    <mergeCell ref="I23:J23"/>
    <mergeCell ref="K23:M23"/>
    <mergeCell ref="B28:C28"/>
    <mergeCell ref="D28:E28"/>
    <mergeCell ref="F28:G28"/>
    <mergeCell ref="I28:J28"/>
    <mergeCell ref="K28:M28"/>
    <mergeCell ref="A34:C34"/>
    <mergeCell ref="D34:H34"/>
    <mergeCell ref="I34:M34"/>
    <mergeCell ref="A32:M32"/>
    <mergeCell ref="B29:C29"/>
    <mergeCell ref="D29:E29"/>
    <mergeCell ref="F29:G29"/>
    <mergeCell ref="I29:J29"/>
    <mergeCell ref="K29:M29"/>
    <mergeCell ref="A30:H30"/>
    <mergeCell ref="I30:J30"/>
    <mergeCell ref="K30:M30"/>
    <mergeCell ref="G39:I39"/>
    <mergeCell ref="K39:M39"/>
    <mergeCell ref="A38:B38"/>
    <mergeCell ref="C38:D38"/>
    <mergeCell ref="E38:F38"/>
    <mergeCell ref="G38:J38"/>
    <mergeCell ref="K38:M38"/>
    <mergeCell ref="A37:E37"/>
    <mergeCell ref="A35:C35"/>
    <mergeCell ref="D35:H35"/>
    <mergeCell ref="I35:M35"/>
    <mergeCell ref="A36:C36"/>
    <mergeCell ref="E36:H36"/>
    <mergeCell ref="I36:L36"/>
    <mergeCell ref="K27:M27"/>
    <mergeCell ref="B27:C27"/>
    <mergeCell ref="D27:E27"/>
    <mergeCell ref="F27:G27"/>
    <mergeCell ref="I27:J27"/>
    <mergeCell ref="B25:C25"/>
    <mergeCell ref="D25:E25"/>
    <mergeCell ref="F25:G25"/>
    <mergeCell ref="I25:J25"/>
    <mergeCell ref="K25:M25"/>
    <mergeCell ref="B26:C26"/>
    <mergeCell ref="D26:E26"/>
    <mergeCell ref="F26:G26"/>
    <mergeCell ref="I26:J26"/>
    <mergeCell ref="K26:M26"/>
  </mergeCells>
  <conditionalFormatting sqref="K39:M39">
    <cfRule type="cellIs" dxfId="3" priority="1" operator="greaterThan">
      <formula>10</formula>
    </cfRule>
    <cfRule type="cellIs" dxfId="2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R40"/>
  <sheetViews>
    <sheetView tabSelected="1" showWhiteSpace="0" zoomScale="110" zoomScaleNormal="110" workbookViewId="0">
      <selection activeCell="P18" sqref="P18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71">
        <v>1234567</v>
      </c>
      <c r="J1" s="72"/>
      <c r="K1" s="72"/>
      <c r="L1" s="72"/>
      <c r="M1" s="73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71">
        <v>2024</v>
      </c>
      <c r="J3" s="72"/>
      <c r="K3" s="72"/>
      <c r="L3" s="72"/>
      <c r="M3" s="73"/>
    </row>
    <row r="4" spans="1:13" ht="7.5" customHeight="1" x14ac:dyDescent="0.2"/>
    <row r="5" spans="1:13" s="19" customFormat="1" ht="14.25" customHeight="1" x14ac:dyDescent="0.2">
      <c r="A5" s="74" t="s">
        <v>39</v>
      </c>
      <c r="B5" s="74"/>
      <c r="C5" s="74"/>
      <c r="D5" s="74"/>
      <c r="E5" s="74"/>
      <c r="G5" s="75" t="s">
        <v>38</v>
      </c>
      <c r="H5" s="75"/>
      <c r="I5" s="75"/>
      <c r="J5" s="50"/>
      <c r="K5" s="76" t="s">
        <v>37</v>
      </c>
      <c r="L5" s="76"/>
      <c r="M5" s="76"/>
    </row>
    <row r="6" spans="1:13" s="6" customFormat="1" ht="45" customHeight="1" x14ac:dyDescent="0.25">
      <c r="A6" s="77"/>
      <c r="B6" s="78"/>
      <c r="C6" s="78"/>
      <c r="D6" s="78"/>
      <c r="E6" s="79"/>
      <c r="G6" s="77"/>
      <c r="H6" s="78"/>
      <c r="I6" s="79"/>
      <c r="J6" s="47"/>
      <c r="K6" s="71"/>
      <c r="L6" s="72"/>
      <c r="M6" s="73"/>
    </row>
    <row r="7" spans="1:13" ht="6" customHeight="1" x14ac:dyDescent="0.2"/>
    <row r="8" spans="1:13" s="17" customFormat="1" ht="27" customHeight="1" x14ac:dyDescent="0.25">
      <c r="A8" s="17" t="s">
        <v>36</v>
      </c>
      <c r="B8" s="83" t="s">
        <v>46</v>
      </c>
      <c r="C8" s="84"/>
      <c r="D8" s="84"/>
      <c r="E8" s="85"/>
      <c r="G8" s="49" t="s">
        <v>34</v>
      </c>
      <c r="H8" s="83" t="s">
        <v>33</v>
      </c>
      <c r="I8" s="84"/>
      <c r="J8" s="84"/>
      <c r="K8" s="84"/>
      <c r="L8" s="84"/>
      <c r="M8" s="85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143" t="s">
        <v>35</v>
      </c>
      <c r="C10" s="144"/>
      <c r="D10" s="144"/>
      <c r="E10" s="145"/>
      <c r="G10" s="89" t="s">
        <v>30</v>
      </c>
      <c r="H10" s="89"/>
      <c r="I10" s="45" t="s">
        <v>16</v>
      </c>
      <c r="J10" s="22"/>
      <c r="K10" s="90">
        <v>155</v>
      </c>
      <c r="L10" s="91"/>
      <c r="M10" s="9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66" t="s">
        <v>29</v>
      </c>
      <c r="B12" s="66"/>
      <c r="C12" s="66"/>
      <c r="D12" s="66"/>
      <c r="E12" s="66"/>
      <c r="F12" s="40"/>
      <c r="G12" s="67"/>
      <c r="H12" s="67"/>
      <c r="I12" s="39" t="s">
        <v>16</v>
      </c>
      <c r="J12" s="38" t="s">
        <v>1</v>
      </c>
      <c r="K12" s="68">
        <v>0</v>
      </c>
      <c r="L12" s="69"/>
      <c r="M12" s="70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96" t="s">
        <v>27</v>
      </c>
      <c r="B15" s="96"/>
      <c r="C15" s="96"/>
      <c r="D15" s="29"/>
      <c r="E15" s="30">
        <v>22</v>
      </c>
      <c r="F15" s="27" t="s">
        <v>26</v>
      </c>
      <c r="G15" s="27">
        <v>0.8</v>
      </c>
      <c r="H15" s="26" t="s">
        <v>16</v>
      </c>
      <c r="I15" s="59">
        <f>E15*G15*-1</f>
        <v>-17.600000000000001</v>
      </c>
      <c r="J15" s="29"/>
      <c r="K15" s="97" t="s">
        <v>1</v>
      </c>
      <c r="L15" s="99">
        <f>IF(E16="ja",I16,I15)*-1</f>
        <v>14.080000000000002</v>
      </c>
      <c r="M15" s="100"/>
    </row>
    <row r="16" spans="1:13" s="17" customFormat="1" ht="21" customHeight="1" x14ac:dyDescent="0.25">
      <c r="A16" s="96" t="s">
        <v>25</v>
      </c>
      <c r="B16" s="96"/>
      <c r="C16" s="96"/>
      <c r="D16" s="29"/>
      <c r="E16" s="28" t="s">
        <v>45</v>
      </c>
      <c r="F16" s="27"/>
      <c r="G16" s="27"/>
      <c r="H16" s="26" t="s">
        <v>16</v>
      </c>
      <c r="I16" s="60">
        <f>IF(E16="ja",I15*G15,I15*1)</f>
        <v>-14.080000000000002</v>
      </c>
      <c r="J16" s="29"/>
      <c r="K16" s="98"/>
      <c r="L16" s="101"/>
      <c r="M16" s="102"/>
    </row>
    <row r="17" spans="1:18" ht="3.75" customHeight="1" thickBot="1" x14ac:dyDescent="0.25">
      <c r="H17" s="25"/>
      <c r="I17" s="24"/>
      <c r="J17" s="20"/>
      <c r="K17" s="23"/>
      <c r="L17" s="23"/>
      <c r="M17" s="23"/>
      <c r="R17" s="17"/>
    </row>
    <row r="18" spans="1:18" s="17" customFormat="1" ht="27" customHeight="1" thickBot="1" x14ac:dyDescent="0.25">
      <c r="A18" s="103"/>
      <c r="B18" s="103"/>
      <c r="C18" s="89"/>
      <c r="D18" s="22"/>
      <c r="G18" s="104" t="s">
        <v>24</v>
      </c>
      <c r="H18" s="104"/>
      <c r="I18" s="21" t="s">
        <v>16</v>
      </c>
      <c r="J18" s="20" t="s">
        <v>0</v>
      </c>
      <c r="K18" s="146">
        <f>K10-K12-L15</f>
        <v>140.91999999999999</v>
      </c>
      <c r="L18" s="147"/>
      <c r="M18" s="148"/>
      <c r="R18" s="1"/>
    </row>
    <row r="19" spans="1:18" x14ac:dyDescent="0.2">
      <c r="R19" s="17"/>
    </row>
    <row r="20" spans="1:18" s="6" customFormat="1" ht="27" customHeight="1" x14ac:dyDescent="0.2">
      <c r="A20" s="108" t="s">
        <v>23</v>
      </c>
      <c r="B20" s="108"/>
      <c r="C20" s="108"/>
      <c r="D20" s="108"/>
      <c r="E20" s="108"/>
      <c r="F20" s="108"/>
      <c r="G20" s="8"/>
      <c r="H20" s="8"/>
      <c r="I20" s="8"/>
      <c r="J20" s="7"/>
      <c r="K20" s="7"/>
      <c r="L20" s="7"/>
      <c r="M20" s="7"/>
      <c r="R20" s="1"/>
    </row>
    <row r="21" spans="1:18" s="19" customFormat="1" ht="25.9" customHeight="1" x14ac:dyDescent="0.2">
      <c r="A21" s="109" t="s">
        <v>22</v>
      </c>
      <c r="B21" s="109" t="s">
        <v>21</v>
      </c>
      <c r="C21" s="109"/>
      <c r="D21" s="93" t="s">
        <v>20</v>
      </c>
      <c r="E21" s="93"/>
      <c r="F21" s="93" t="s">
        <v>44</v>
      </c>
      <c r="G21" s="93"/>
      <c r="H21" s="93"/>
      <c r="I21" s="93" t="s">
        <v>18</v>
      </c>
      <c r="J21" s="93"/>
      <c r="K21" s="93"/>
      <c r="L21" s="93"/>
      <c r="M21" s="93"/>
      <c r="R21" s="6"/>
    </row>
    <row r="22" spans="1:18" s="17" customFormat="1" ht="18.75" customHeight="1" x14ac:dyDescent="0.2">
      <c r="A22" s="109"/>
      <c r="B22" s="109"/>
      <c r="C22" s="109"/>
      <c r="D22" s="93"/>
      <c r="E22" s="93"/>
      <c r="F22" s="94"/>
      <c r="G22" s="94"/>
      <c r="H22" s="18" t="s">
        <v>17</v>
      </c>
      <c r="I22" s="94"/>
      <c r="J22" s="94"/>
      <c r="K22" s="95" t="s">
        <v>16</v>
      </c>
      <c r="L22" s="95"/>
      <c r="M22" s="95"/>
      <c r="R22" s="19"/>
    </row>
    <row r="23" spans="1:18" s="6" customFormat="1" ht="22.9" customHeight="1" x14ac:dyDescent="0.25">
      <c r="A23" s="16">
        <v>45376</v>
      </c>
      <c r="B23" s="62" t="s">
        <v>15</v>
      </c>
      <c r="C23" s="62"/>
      <c r="D23" s="62"/>
      <c r="E23" s="62"/>
      <c r="F23" s="63"/>
      <c r="G23" s="63"/>
      <c r="H23" s="15"/>
      <c r="I23" s="64"/>
      <c r="J23" s="64"/>
      <c r="K23" s="110"/>
      <c r="L23" s="110"/>
      <c r="M23" s="110"/>
      <c r="R23" s="17"/>
    </row>
    <row r="24" spans="1:18" s="6" customFormat="1" ht="22.9" customHeight="1" x14ac:dyDescent="0.25">
      <c r="A24" s="16">
        <v>45371</v>
      </c>
      <c r="B24" s="62" t="s">
        <v>14</v>
      </c>
      <c r="C24" s="62"/>
      <c r="D24" s="62">
        <v>0.27</v>
      </c>
      <c r="E24" s="62"/>
      <c r="F24" s="63"/>
      <c r="G24" s="63"/>
      <c r="H24" s="15">
        <v>200</v>
      </c>
      <c r="I24" s="64"/>
      <c r="J24" s="64"/>
      <c r="K24" s="110">
        <f t="shared" ref="K24:K29" si="0">D24*H24</f>
        <v>54</v>
      </c>
      <c r="L24" s="110"/>
      <c r="M24" s="110"/>
    </row>
    <row r="25" spans="1:18" s="6" customFormat="1" ht="22.9" customHeight="1" x14ac:dyDescent="0.25">
      <c r="A25" s="16">
        <v>45404</v>
      </c>
      <c r="B25" s="62" t="s">
        <v>14</v>
      </c>
      <c r="C25" s="62"/>
      <c r="D25" s="62">
        <v>0.27</v>
      </c>
      <c r="E25" s="62"/>
      <c r="F25" s="63"/>
      <c r="G25" s="63"/>
      <c r="H25" s="15">
        <v>220</v>
      </c>
      <c r="I25" s="64"/>
      <c r="J25" s="64"/>
      <c r="K25" s="110">
        <f t="shared" si="0"/>
        <v>59.400000000000006</v>
      </c>
      <c r="L25" s="110"/>
      <c r="M25" s="110"/>
    </row>
    <row r="26" spans="1:18" s="6" customFormat="1" ht="22.9" customHeight="1" x14ac:dyDescent="0.25">
      <c r="A26" s="16">
        <v>45468</v>
      </c>
      <c r="B26" s="62" t="s">
        <v>43</v>
      </c>
      <c r="C26" s="62"/>
      <c r="D26" s="62">
        <v>0.13500000000000001</v>
      </c>
      <c r="E26" s="62"/>
      <c r="F26" s="63"/>
      <c r="G26" s="63"/>
      <c r="H26" s="15">
        <v>30</v>
      </c>
      <c r="I26" s="64"/>
      <c r="J26" s="64"/>
      <c r="K26" s="110">
        <f t="shared" si="0"/>
        <v>4.0500000000000007</v>
      </c>
      <c r="L26" s="110"/>
      <c r="M26" s="110"/>
    </row>
    <row r="27" spans="1:18" s="6" customFormat="1" ht="22.9" customHeight="1" x14ac:dyDescent="0.25">
      <c r="A27" s="16">
        <v>45474</v>
      </c>
      <c r="B27" s="62" t="s">
        <v>43</v>
      </c>
      <c r="C27" s="62"/>
      <c r="D27" s="62">
        <v>0.13500000000000001</v>
      </c>
      <c r="E27" s="62"/>
      <c r="F27" s="63"/>
      <c r="G27" s="63"/>
      <c r="H27" s="15">
        <v>30</v>
      </c>
      <c r="I27" s="64"/>
      <c r="J27" s="64"/>
      <c r="K27" s="110">
        <f t="shared" si="0"/>
        <v>4.0500000000000007</v>
      </c>
      <c r="L27" s="110"/>
      <c r="M27" s="110"/>
    </row>
    <row r="28" spans="1:18" s="6" customFormat="1" ht="22.9" customHeight="1" x14ac:dyDescent="0.25">
      <c r="A28" s="16">
        <v>45483</v>
      </c>
      <c r="B28" s="62" t="s">
        <v>43</v>
      </c>
      <c r="C28" s="62"/>
      <c r="D28" s="62">
        <v>0.13500000000000001</v>
      </c>
      <c r="E28" s="62"/>
      <c r="F28" s="63"/>
      <c r="G28" s="63"/>
      <c r="H28" s="15">
        <v>30</v>
      </c>
      <c r="I28" s="64"/>
      <c r="J28" s="64"/>
      <c r="K28" s="110">
        <f t="shared" si="0"/>
        <v>4.0500000000000007</v>
      </c>
      <c r="L28" s="110"/>
      <c r="M28" s="110"/>
    </row>
    <row r="29" spans="1:18" s="6" customFormat="1" ht="22.9" customHeight="1" x14ac:dyDescent="0.25">
      <c r="A29" s="16">
        <v>45489</v>
      </c>
      <c r="B29" s="62" t="s">
        <v>43</v>
      </c>
      <c r="C29" s="62"/>
      <c r="D29" s="62">
        <v>0.13500000000000001</v>
      </c>
      <c r="E29" s="62"/>
      <c r="F29" s="63"/>
      <c r="G29" s="63"/>
      <c r="H29" s="15">
        <v>30</v>
      </c>
      <c r="I29" s="64"/>
      <c r="J29" s="64"/>
      <c r="K29" s="110">
        <f t="shared" si="0"/>
        <v>4.0500000000000007</v>
      </c>
      <c r="L29" s="110"/>
      <c r="M29" s="110"/>
    </row>
    <row r="30" spans="1:18" s="6" customFormat="1" ht="22.9" customHeight="1" thickBot="1" x14ac:dyDescent="0.3">
      <c r="A30" s="16">
        <v>45575</v>
      </c>
      <c r="B30" s="62" t="s">
        <v>13</v>
      </c>
      <c r="C30" s="62"/>
      <c r="D30" s="62"/>
      <c r="E30" s="62"/>
      <c r="F30" s="63"/>
      <c r="G30" s="63"/>
      <c r="H30" s="15"/>
      <c r="I30" s="64"/>
      <c r="J30" s="64"/>
      <c r="K30" s="110"/>
      <c r="L30" s="110"/>
      <c r="M30" s="110"/>
    </row>
    <row r="31" spans="1:18" s="14" customFormat="1" ht="22.9" customHeight="1" thickBot="1" x14ac:dyDescent="0.3">
      <c r="A31" s="111" t="s">
        <v>5</v>
      </c>
      <c r="B31" s="112"/>
      <c r="C31" s="112"/>
      <c r="D31" s="112"/>
      <c r="E31" s="112"/>
      <c r="F31" s="112"/>
      <c r="G31" s="112"/>
      <c r="H31" s="113"/>
      <c r="I31" s="114"/>
      <c r="J31" s="115"/>
      <c r="K31" s="116">
        <f>SUM(K23:M30)</f>
        <v>129.6</v>
      </c>
      <c r="L31" s="117"/>
      <c r="M31" s="118"/>
      <c r="R31" s="6"/>
    </row>
    <row r="32" spans="1:18" ht="15.75" x14ac:dyDescent="0.2">
      <c r="R32" s="14"/>
    </row>
    <row r="33" spans="1:18" ht="30" customHeight="1" x14ac:dyDescent="0.25">
      <c r="A33" s="119" t="s">
        <v>12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</row>
    <row r="34" spans="1:18" ht="5.25" customHeight="1" x14ac:dyDescent="0.2">
      <c r="A34" s="13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8" x14ac:dyDescent="0.2">
      <c r="A35" s="120" t="s">
        <v>11</v>
      </c>
      <c r="B35" s="121"/>
      <c r="C35" s="121"/>
      <c r="D35" s="120" t="s">
        <v>10</v>
      </c>
      <c r="E35" s="121"/>
      <c r="F35" s="121"/>
      <c r="G35" s="121"/>
      <c r="H35" s="121"/>
      <c r="I35" s="122" t="s">
        <v>9</v>
      </c>
      <c r="J35" s="123"/>
      <c r="K35" s="123"/>
      <c r="L35" s="123"/>
      <c r="M35" s="124"/>
    </row>
    <row r="36" spans="1:18" ht="23.1" customHeight="1" x14ac:dyDescent="0.2">
      <c r="A36" s="125">
        <v>85</v>
      </c>
      <c r="B36" s="125"/>
      <c r="C36" s="125"/>
      <c r="D36" s="125">
        <v>1.8</v>
      </c>
      <c r="E36" s="125"/>
      <c r="F36" s="125"/>
      <c r="G36" s="125"/>
      <c r="H36" s="125"/>
      <c r="I36" s="126">
        <f>A36*D36</f>
        <v>153</v>
      </c>
      <c r="J36" s="127"/>
      <c r="K36" s="127"/>
      <c r="L36" s="127"/>
      <c r="M36" s="128"/>
    </row>
    <row r="37" spans="1:18" x14ac:dyDescent="0.2">
      <c r="A37" s="135"/>
      <c r="B37" s="135"/>
      <c r="C37" s="135"/>
      <c r="D37" s="10"/>
      <c r="E37" s="135"/>
      <c r="F37" s="135"/>
      <c r="G37" s="135"/>
      <c r="H37" s="135"/>
      <c r="I37" s="135"/>
      <c r="J37" s="135"/>
      <c r="K37" s="135"/>
      <c r="L37" s="135"/>
    </row>
    <row r="38" spans="1:18" s="6" customFormat="1" ht="27" customHeight="1" x14ac:dyDescent="0.2">
      <c r="A38" s="108" t="s">
        <v>8</v>
      </c>
      <c r="B38" s="108"/>
      <c r="C38" s="108"/>
      <c r="D38" s="108"/>
      <c r="E38" s="108"/>
      <c r="F38" s="9"/>
      <c r="G38" s="8"/>
      <c r="H38" s="8"/>
      <c r="I38" s="8"/>
      <c r="J38" s="7"/>
      <c r="K38" s="7"/>
      <c r="L38" s="7"/>
      <c r="M38" s="7"/>
      <c r="R38" s="1"/>
    </row>
    <row r="39" spans="1:18" ht="27" customHeight="1" thickBot="1" x14ac:dyDescent="0.25">
      <c r="A39" s="136" t="s">
        <v>7</v>
      </c>
      <c r="B39" s="136"/>
      <c r="C39" s="136" t="s">
        <v>6</v>
      </c>
      <c r="D39" s="136"/>
      <c r="E39" s="136" t="s">
        <v>5</v>
      </c>
      <c r="F39" s="136"/>
      <c r="G39" s="137" t="s">
        <v>4</v>
      </c>
      <c r="H39" s="138"/>
      <c r="I39" s="138"/>
      <c r="J39" s="139"/>
      <c r="K39" s="140" t="s">
        <v>3</v>
      </c>
      <c r="L39" s="141"/>
      <c r="M39" s="142"/>
    </row>
    <row r="40" spans="1:18" ht="23.1" customHeight="1" thickBot="1" x14ac:dyDescent="0.25">
      <c r="A40" s="5">
        <f>K12+L15</f>
        <v>14.080000000000002</v>
      </c>
      <c r="B40" s="3" t="s">
        <v>2</v>
      </c>
      <c r="C40" s="4">
        <f>K31</f>
        <v>129.6</v>
      </c>
      <c r="D40" s="3" t="s">
        <v>0</v>
      </c>
      <c r="E40" s="4">
        <f>A40+C40</f>
        <v>143.68</v>
      </c>
      <c r="F40" s="3" t="s">
        <v>1</v>
      </c>
      <c r="G40" s="129">
        <f>I36</f>
        <v>153</v>
      </c>
      <c r="H40" s="130"/>
      <c r="I40" s="131"/>
      <c r="J40" s="2" t="s">
        <v>0</v>
      </c>
      <c r="K40" s="132">
        <f>E40-G40</f>
        <v>-9.3199999999999932</v>
      </c>
      <c r="L40" s="133"/>
      <c r="M40" s="134"/>
    </row>
  </sheetData>
  <mergeCells count="93">
    <mergeCell ref="G40:I40"/>
    <mergeCell ref="K40:M40"/>
    <mergeCell ref="A16:C16"/>
    <mergeCell ref="A33:M33"/>
    <mergeCell ref="A38:E38"/>
    <mergeCell ref="A39:B39"/>
    <mergeCell ref="C39:D39"/>
    <mergeCell ref="E39:F39"/>
    <mergeCell ref="G39:J39"/>
    <mergeCell ref="K39:M39"/>
    <mergeCell ref="L15:M16"/>
    <mergeCell ref="K15:K16"/>
    <mergeCell ref="A36:C36"/>
    <mergeCell ref="D36:H36"/>
    <mergeCell ref="I36:M36"/>
    <mergeCell ref="A37:C37"/>
    <mergeCell ref="E37:H37"/>
    <mergeCell ref="I37:L37"/>
    <mergeCell ref="A31:H31"/>
    <mergeCell ref="I31:J31"/>
    <mergeCell ref="K31:M31"/>
    <mergeCell ref="A35:C35"/>
    <mergeCell ref="D35:H35"/>
    <mergeCell ref="I35:M35"/>
    <mergeCell ref="B30:C30"/>
    <mergeCell ref="D30:E30"/>
    <mergeCell ref="F30:G30"/>
    <mergeCell ref="I30:J30"/>
    <mergeCell ref="K30:M30"/>
    <mergeCell ref="B29:C29"/>
    <mergeCell ref="D29:E29"/>
    <mergeCell ref="F29:G29"/>
    <mergeCell ref="I29:J29"/>
    <mergeCell ref="K29:M29"/>
    <mergeCell ref="B28:C28"/>
    <mergeCell ref="D28:E28"/>
    <mergeCell ref="F28:G28"/>
    <mergeCell ref="I28:J28"/>
    <mergeCell ref="K28:M28"/>
    <mergeCell ref="B27:C27"/>
    <mergeCell ref="D27:E27"/>
    <mergeCell ref="F27:G27"/>
    <mergeCell ref="I27:J27"/>
    <mergeCell ref="K27:M27"/>
    <mergeCell ref="B26:C26"/>
    <mergeCell ref="D26:E26"/>
    <mergeCell ref="F26:G26"/>
    <mergeCell ref="I26:J26"/>
    <mergeCell ref="K26:M26"/>
    <mergeCell ref="B25:C25"/>
    <mergeCell ref="D25:E25"/>
    <mergeCell ref="F25:G25"/>
    <mergeCell ref="I25:J25"/>
    <mergeCell ref="K25:M25"/>
    <mergeCell ref="B24:C24"/>
    <mergeCell ref="D24:E24"/>
    <mergeCell ref="F24:G24"/>
    <mergeCell ref="I24:J24"/>
    <mergeCell ref="K24:M24"/>
    <mergeCell ref="B23:C23"/>
    <mergeCell ref="D23:E23"/>
    <mergeCell ref="F23:G23"/>
    <mergeCell ref="I23:J23"/>
    <mergeCell ref="K23:M23"/>
    <mergeCell ref="A21:A22"/>
    <mergeCell ref="B21:C22"/>
    <mergeCell ref="D21:E22"/>
    <mergeCell ref="F21:H21"/>
    <mergeCell ref="I21:M21"/>
    <mergeCell ref="F22:G22"/>
    <mergeCell ref="I22:J22"/>
    <mergeCell ref="K22:M22"/>
    <mergeCell ref="A15:C15"/>
    <mergeCell ref="A18:C18"/>
    <mergeCell ref="G18:H18"/>
    <mergeCell ref="K18:M18"/>
    <mergeCell ref="A20:F20"/>
    <mergeCell ref="K6:M6"/>
    <mergeCell ref="A12:E12"/>
    <mergeCell ref="G12:H12"/>
    <mergeCell ref="K12:M12"/>
    <mergeCell ref="I1:M1"/>
    <mergeCell ref="I3:M3"/>
    <mergeCell ref="A5:E5"/>
    <mergeCell ref="G5:I5"/>
    <mergeCell ref="K5:M5"/>
    <mergeCell ref="A6:E6"/>
    <mergeCell ref="G6:I6"/>
    <mergeCell ref="B8:E8"/>
    <mergeCell ref="H8:M8"/>
    <mergeCell ref="B10:E10"/>
    <mergeCell ref="G10:H10"/>
    <mergeCell ref="K10:M10"/>
  </mergeCells>
  <conditionalFormatting sqref="K40:M40">
    <cfRule type="cellIs" dxfId="1" priority="1" operator="greaterThan">
      <formula>10</formula>
    </cfRule>
    <cfRule type="cellIs" dxfId="0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Schlagblatt leer</vt:lpstr>
      <vt:lpstr>Schlagblatt BSP WW</vt:lpstr>
      <vt:lpstr>Schlagblatt Bsp ZR +Begr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Wasner Josef (LK-NÖ)</dc:creator>
  <cp:lastModifiedBy>Wasner Josef (LK-NÖ)</cp:lastModifiedBy>
  <cp:lastPrinted>2023-02-06T14:44:44Z</cp:lastPrinted>
  <dcterms:created xsi:type="dcterms:W3CDTF">2023-02-06T14:38:26Z</dcterms:created>
  <dcterms:modified xsi:type="dcterms:W3CDTF">2023-04-26T13:04:41Z</dcterms:modified>
</cp:coreProperties>
</file>