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Temp\Fabasoft\Work\"/>
    </mc:Choice>
  </mc:AlternateContent>
  <bookViews>
    <workbookView xWindow="-15" yWindow="-15" windowWidth="11865" windowHeight="3390"/>
  </bookViews>
  <sheets>
    <sheet name="Tabelle" sheetId="1" r:id="rId1"/>
    <sheet name="Tabelle2" sheetId="2" state="hidden" r:id="rId2"/>
    <sheet name="Tabelle3" sheetId="3" state="hidden" r:id="rId3"/>
    <sheet name="Tabelle4" sheetId="4" state="hidden" r:id="rId4"/>
    <sheet name="Tabelle5" sheetId="5" state="hidden" r:id="rId5"/>
    <sheet name="Tabelle6" sheetId="6" state="hidden" r:id="rId6"/>
    <sheet name="Tabelle7" sheetId="7" state="hidden" r:id="rId7"/>
    <sheet name="Tabelle8" sheetId="8" state="hidden" r:id="rId8"/>
    <sheet name="Tabelle9" sheetId="9" state="hidden" r:id="rId9"/>
    <sheet name="Tabelle10" sheetId="10" state="hidden" r:id="rId10"/>
    <sheet name="Tabelle11" sheetId="11" state="hidden" r:id="rId11"/>
    <sheet name="Tabelle12" sheetId="12" state="hidden" r:id="rId12"/>
    <sheet name="Tabelle13" sheetId="13" state="hidden" r:id="rId13"/>
    <sheet name="Tabelle14" sheetId="14" state="hidden" r:id="rId14"/>
    <sheet name="Tabelle15" sheetId="15" state="hidden" r:id="rId15"/>
    <sheet name="Tabelle16" sheetId="16" state="hidden" r:id="rId16"/>
  </sheets>
  <definedNames>
    <definedName name="_xlnm.Print_Area" localSheetId="0">Tabelle!$B$2:$J$33</definedName>
    <definedName name="solver_adj" localSheetId="1" hidden="1">Tabelle2!$C$3:$D$3</definedName>
    <definedName name="solver_cvg" localSheetId="1" hidden="1">0.0001</definedName>
    <definedName name="solver_drv" localSheetId="1" hidden="1">1</definedName>
    <definedName name="solver_est" localSheetId="1" hidden="1">1</definedName>
    <definedName name="solver_itr" localSheetId="1" hidden="1">100</definedName>
    <definedName name="solver_lhs1" localSheetId="1" hidden="1">Tabelle2!$A$4:$A$5</definedName>
    <definedName name="solver_lin" localSheetId="1" hidden="1">1</definedName>
    <definedName name="solver_neg" localSheetId="1" hidden="1">2</definedName>
    <definedName name="solver_num" localSheetId="1" hidden="1">1</definedName>
    <definedName name="solver_nwt" localSheetId="1" hidden="1">1</definedName>
    <definedName name="solver_opt" localSheetId="1" hidden="1">Tabelle2!$B$3</definedName>
    <definedName name="solver_pre" localSheetId="1" hidden="1">0.000001</definedName>
    <definedName name="solver_rel1" localSheetId="1" hidden="1">3</definedName>
    <definedName name="solver_rhs1" localSheetId="1" hidden="1">Tabelle2!$B$4:$B$5</definedName>
    <definedName name="solver_scl" localSheetId="1" hidden="1">2</definedName>
    <definedName name="solver_sho" localSheetId="1" hidden="1">2</definedName>
    <definedName name="solver_tim" localSheetId="1" hidden="1">100</definedName>
    <definedName name="solver_tol" localSheetId="1" hidden="1">0.05</definedName>
    <definedName name="solver_typ" localSheetId="1" hidden="1">2</definedName>
    <definedName name="solver_val" localSheetId="1" hidden="1">0</definedName>
  </definedNames>
  <calcPr calcId="162913"/>
</workbook>
</file>

<file path=xl/calcChain.xml><?xml version="1.0" encoding="utf-8"?>
<calcChain xmlns="http://schemas.openxmlformats.org/spreadsheetml/2006/main">
  <c r="M17" i="1" l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16" i="1"/>
  <c r="D17" i="1" l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16" i="1"/>
  <c r="C24" i="1"/>
  <c r="C25" i="1"/>
  <c r="C34" i="1"/>
  <c r="C17" i="1"/>
  <c r="C18" i="1"/>
  <c r="C19" i="1"/>
  <c r="C20" i="1"/>
  <c r="C21" i="1"/>
  <c r="C22" i="1"/>
  <c r="C23" i="1"/>
  <c r="C26" i="1"/>
  <c r="C27" i="1"/>
  <c r="C28" i="1"/>
  <c r="C29" i="1"/>
  <c r="C30" i="1"/>
  <c r="C31" i="1"/>
  <c r="C32" i="1"/>
  <c r="C33" i="1"/>
  <c r="C16" i="1"/>
  <c r="B3" i="2"/>
  <c r="A4" i="2"/>
  <c r="A5" i="2"/>
  <c r="B7" i="1" l="1"/>
  <c r="L21" i="1" s="1"/>
  <c r="J18" i="1" l="1"/>
  <c r="H18" i="1" s="1"/>
  <c r="L30" i="1"/>
  <c r="J25" i="1"/>
  <c r="H25" i="1" s="1"/>
  <c r="L33" i="1"/>
  <c r="L16" i="1"/>
  <c r="J20" i="1"/>
  <c r="E20" i="1" s="1"/>
  <c r="J31" i="1"/>
  <c r="F31" i="1" s="1"/>
  <c r="L23" i="1"/>
  <c r="L20" i="1"/>
  <c r="J26" i="1"/>
  <c r="G18" i="1"/>
  <c r="J24" i="1"/>
  <c r="L28" i="1"/>
  <c r="L18" i="1"/>
  <c r="J30" i="1"/>
  <c r="J16" i="1"/>
  <c r="F18" i="1"/>
  <c r="L31" i="1"/>
  <c r="J23" i="1"/>
  <c r="J21" i="1"/>
  <c r="L32" i="1"/>
  <c r="L34" i="1"/>
  <c r="L24" i="1"/>
  <c r="L26" i="1"/>
  <c r="L17" i="1"/>
  <c r="J17" i="1"/>
  <c r="L22" i="1"/>
  <c r="L19" i="1"/>
  <c r="J32" i="1"/>
  <c r="J22" i="1"/>
  <c r="L27" i="1"/>
  <c r="J34" i="1"/>
  <c r="J27" i="1"/>
  <c r="J28" i="1"/>
  <c r="L29" i="1"/>
  <c r="J33" i="1"/>
  <c r="L25" i="1"/>
  <c r="J29" i="1"/>
  <c r="J19" i="1"/>
  <c r="E25" i="1" l="1"/>
  <c r="F25" i="1"/>
  <c r="E18" i="1"/>
  <c r="G25" i="1"/>
  <c r="E31" i="1"/>
  <c r="H31" i="1"/>
  <c r="G31" i="1"/>
  <c r="F20" i="1"/>
  <c r="H20" i="1"/>
  <c r="G20" i="1"/>
  <c r="F26" i="1"/>
  <c r="H26" i="1"/>
  <c r="G26" i="1"/>
  <c r="E26" i="1"/>
  <c r="F30" i="1"/>
  <c r="H30" i="1"/>
  <c r="E30" i="1"/>
  <c r="G30" i="1"/>
  <c r="G17" i="1"/>
  <c r="H17" i="1"/>
  <c r="E17" i="1"/>
  <c r="F17" i="1"/>
  <c r="F19" i="1"/>
  <c r="H19" i="1"/>
  <c r="E19" i="1"/>
  <c r="G19" i="1"/>
  <c r="F23" i="1"/>
  <c r="H23" i="1"/>
  <c r="G23" i="1"/>
  <c r="E23" i="1"/>
  <c r="E27" i="1"/>
  <c r="H27" i="1"/>
  <c r="G27" i="1"/>
  <c r="F27" i="1"/>
  <c r="H22" i="1"/>
  <c r="G22" i="1"/>
  <c r="E22" i="1"/>
  <c r="F22" i="1"/>
  <c r="H32" i="1"/>
  <c r="G32" i="1"/>
  <c r="F32" i="1"/>
  <c r="E32" i="1"/>
  <c r="F29" i="1"/>
  <c r="G29" i="1"/>
  <c r="E29" i="1"/>
  <c r="H29" i="1"/>
  <c r="F24" i="1"/>
  <c r="G24" i="1"/>
  <c r="H24" i="1"/>
  <c r="E24" i="1"/>
  <c r="F33" i="1"/>
  <c r="H33" i="1"/>
  <c r="E33" i="1"/>
  <c r="G33" i="1"/>
  <c r="G21" i="1"/>
  <c r="F21" i="1"/>
  <c r="H21" i="1"/>
  <c r="E21" i="1"/>
  <c r="F28" i="1"/>
  <c r="H28" i="1"/>
  <c r="G28" i="1"/>
  <c r="E28" i="1"/>
  <c r="G34" i="1"/>
  <c r="F34" i="1"/>
  <c r="H34" i="1"/>
  <c r="E34" i="1"/>
  <c r="F16" i="1"/>
  <c r="H16" i="1"/>
  <c r="G16" i="1"/>
  <c r="E16" i="1"/>
  <c r="G36" i="1" l="1"/>
  <c r="H36" i="1"/>
  <c r="F36" i="1"/>
  <c r="E36" i="1"/>
</calcChain>
</file>

<file path=xl/comments1.xml><?xml version="1.0" encoding="utf-8"?>
<comments xmlns="http://schemas.openxmlformats.org/spreadsheetml/2006/main">
  <authors>
    <author>Hunger Franz Georg</author>
  </authors>
  <commentList>
    <comment ref="B11" authorId="0" shapeId="0">
      <text>
        <r>
          <rPr>
            <b/>
            <sz val="9"/>
            <color indexed="81"/>
            <rFont val="Segoe UI"/>
            <family val="2"/>
          </rPr>
          <t>Unterschiedliche Usancen:</t>
        </r>
        <r>
          <rPr>
            <sz val="9"/>
            <color indexed="81"/>
            <rFont val="Segoe UI"/>
            <family val="2"/>
          </rPr>
          <t xml:space="preserve">
1,325 (üblich im Zentralraum), jedoch ohne Abzug für Besatz (ist bereits im Faktor enthalten), Trocknungsbasis 14%
1,189 (Reding, Bayern), Abzug für Besatz 0,6%, Trocknungsbasis 13%
…. und viele mehr </t>
        </r>
      </text>
    </comment>
  </commentList>
</comments>
</file>

<file path=xl/sharedStrings.xml><?xml version="1.0" encoding="utf-8"?>
<sst xmlns="http://schemas.openxmlformats.org/spreadsheetml/2006/main" count="27" uniqueCount="27">
  <si>
    <t>Trockenmaispreis inkl. 12% MwSt.</t>
  </si>
  <si>
    <t>Trocknungskostenbasis Trockenmais von 30% auf 14%</t>
  </si>
  <si>
    <t>Trocknungsbasis</t>
  </si>
  <si>
    <t>Trocknungskosten je dt inkl. MwSt.</t>
  </si>
  <si>
    <t>Gewicht Trockenmais</t>
  </si>
  <si>
    <t>Drusch-
feuchtig-
keit</t>
  </si>
  <si>
    <t>alles inkl. MwSt.</t>
  </si>
  <si>
    <t>Basisfeuchte</t>
  </si>
  <si>
    <t>Summe Abschlage</t>
  </si>
  <si>
    <t>Umrechnungen Feuchtmais Trockenmais</t>
  </si>
  <si>
    <t>Preisableitungen</t>
  </si>
  <si>
    <t>Abzug Besatz</t>
  </si>
  <si>
    <t>Korrektur/Schwundfaktor</t>
  </si>
  <si>
    <t>Trockenmais 
je t 
Feuchtmais 
(kg)</t>
  </si>
  <si>
    <t>Kalkulationskriterien</t>
  </si>
  <si>
    <t>Trockenmaispreis in Euro je t, inkl. 13% MwSt.</t>
  </si>
  <si>
    <t>Gleichgewichtspreis Euro je t Feuchtmais</t>
  </si>
  <si>
    <t>Trochnungs-kosten 
Euro je t 
Feuchtmais</t>
  </si>
  <si>
    <t xml:space="preserve">Trocknungskosten gesamt je t Nassmais bei 30 % </t>
  </si>
  <si>
    <t>Gelbe Felder sind Erfassungsfelder</t>
  </si>
  <si>
    <t>Weiße Felder sind Rechenfleder</t>
  </si>
  <si>
    <r>
      <t xml:space="preserve">Rechnerische Differenz 
</t>
    </r>
    <r>
      <rPr>
        <sz val="10"/>
        <rFont val="Arial"/>
        <family val="2"/>
      </rPr>
      <t>Euro je t je % Überfeuchte zur Basis 30% (+/-)</t>
    </r>
  </si>
  <si>
    <t>Trocknungskosten je % Feuchte je t Nassmais (ab 0%)</t>
  </si>
  <si>
    <t>Trockungs-kosten Euro 
je t Trockenmais</t>
  </si>
  <si>
    <t xml:space="preserve">t Feuchtmais je t Trockenmais 
</t>
  </si>
  <si>
    <r>
      <t xml:space="preserve">Die </t>
    </r>
    <r>
      <rPr>
        <b/>
        <sz val="10"/>
        <rFont val="Arial"/>
        <family val="2"/>
      </rPr>
      <t>meisten Abrechnungen in Oberösterreich</t>
    </r>
    <r>
      <rPr>
        <sz val="10"/>
        <rFont val="Arial"/>
        <family val="2"/>
      </rPr>
      <t xml:space="preserve"> basieren auf den Korrekturfaktor/Schwundfaktor 1,325 und einer Basisfeuchte von 14 %. Im Bayern wird teilweise mit einem Korrekturfaktor von 1,189 bei einer Basisfeuchte von 13 % und einem Abzug für den Besatz von 0,6 bis 1,2 % abgerechnet.
Es gibt auch andere Abrechnungsvarianten.</t>
    </r>
  </si>
  <si>
    <r>
      <rPr>
        <b/>
        <sz val="10"/>
        <rFont val="Arial"/>
        <family val="2"/>
      </rPr>
      <t xml:space="preserve">Trockungskosten: </t>
    </r>
    <r>
      <rPr>
        <sz val="10"/>
        <rFont val="Arial"/>
      </rPr>
      <t xml:space="preserve">Für die Berechnung ist ein Trocknungstarif je to Nassmais bei 30 % Feuchte einzugeben. Die Preisableitung für unterschiedlichen Feuchtegehalten erfolgt durch lineare Trockungskostenkalkulation, ausgehend von 0% Feuchtigkeit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</si>
</sst>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0.0"/>
    <numFmt numFmtId="165" formatCode="_-[$€-2]\ * #,##0.00_-;\-[$€-2]\ * #,##0.00_-;_-[$€-2]\ * &quot;-&quot;??_-"/>
    <numFmt numFmtId="166" formatCode="0.0%"/>
    <numFmt numFmtId="167" formatCode="_-* #,##0.00\ [$€-407]_-;\-* #,##0.00\ [$€-407]_-;_-* &quot;-&quot;??\ [$€-407]_-;_-@_-"/>
    <numFmt numFmtId="168" formatCode="#,##0.000"/>
  </numFmts>
  <fonts count="12" x14ac:knownFonts="1">
    <font>
      <sz val="10"/>
      <name val="Arial"/>
    </font>
    <font>
      <b/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11" fillId="0" borderId="0" applyFont="0" applyFill="0" applyBorder="0" applyAlignment="0" applyProtection="0"/>
  </cellStyleXfs>
  <cellXfs count="112">
    <xf numFmtId="0" fontId="0" fillId="0" borderId="0" xfId="0"/>
    <xf numFmtId="9" fontId="0" fillId="0" borderId="0" xfId="3" applyFont="1"/>
    <xf numFmtId="164" fontId="0" fillId="0" borderId="0" xfId="0" applyNumberFormat="1"/>
    <xf numFmtId="0" fontId="1" fillId="0" borderId="0" xfId="0" applyFont="1"/>
    <xf numFmtId="1" fontId="1" fillId="2" borderId="0" xfId="0" applyNumberFormat="1" applyFont="1" applyFill="1"/>
    <xf numFmtId="0" fontId="0" fillId="0" borderId="1" xfId="0" applyBorder="1"/>
    <xf numFmtId="1" fontId="4" fillId="0" borderId="0" xfId="0" applyNumberFormat="1" applyFont="1"/>
    <xf numFmtId="0" fontId="0" fillId="0" borderId="1" xfId="0" applyBorder="1" applyAlignment="1">
      <alignment horizontal="center" wrapText="1"/>
    </xf>
    <xf numFmtId="1" fontId="3" fillId="0" borderId="1" xfId="0" applyNumberFormat="1" applyFont="1" applyBorder="1"/>
    <xf numFmtId="1" fontId="3" fillId="2" borderId="1" xfId="0" applyNumberFormat="1" applyFont="1" applyFill="1" applyBorder="1"/>
    <xf numFmtId="1" fontId="0" fillId="0" borderId="0" xfId="0" applyNumberFormat="1"/>
    <xf numFmtId="0" fontId="0" fillId="0" borderId="2" xfId="0" applyBorder="1"/>
    <xf numFmtId="0" fontId="0" fillId="0" borderId="6" xfId="0" applyBorder="1"/>
    <xf numFmtId="0" fontId="2" fillId="0" borderId="0" xfId="0" applyFont="1"/>
    <xf numFmtId="9" fontId="0" fillId="0" borderId="0" xfId="0" applyNumberFormat="1"/>
    <xf numFmtId="0" fontId="0" fillId="0" borderId="9" xfId="0" applyBorder="1"/>
    <xf numFmtId="0" fontId="2" fillId="0" borderId="9" xfId="0" applyFont="1" applyBorder="1"/>
    <xf numFmtId="9" fontId="0" fillId="0" borderId="2" xfId="3" applyFont="1" applyBorder="1" applyAlignment="1">
      <alignment horizontal="center" vertical="center"/>
    </xf>
    <xf numFmtId="10" fontId="0" fillId="0" borderId="2" xfId="3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6" xfId="3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9" fontId="3" fillId="0" borderId="15" xfId="3" applyFont="1" applyBorder="1" applyAlignment="1">
      <alignment horizontal="center" vertical="center"/>
    </xf>
    <xf numFmtId="10" fontId="3" fillId="0" borderId="15" xfId="3" applyNumberFormat="1" applyFont="1" applyBorder="1" applyAlignment="1">
      <alignment horizontal="center" vertical="center"/>
    </xf>
    <xf numFmtId="1" fontId="3" fillId="0" borderId="14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164" fontId="3" fillId="0" borderId="14" xfId="0" applyNumberFormat="1" applyFont="1" applyBorder="1" applyAlignment="1">
      <alignment horizontal="center" vertical="center"/>
    </xf>
    <xf numFmtId="164" fontId="0" fillId="0" borderId="0" xfId="0" applyNumberFormat="1" applyAlignment="1">
      <alignment vertical="center"/>
    </xf>
    <xf numFmtId="1" fontId="0" fillId="0" borderId="6" xfId="0" applyNumberFormat="1" applyBorder="1" applyAlignment="1">
      <alignment horizontal="center" vertical="center"/>
    </xf>
    <xf numFmtId="9" fontId="0" fillId="0" borderId="4" xfId="3" applyFont="1" applyBorder="1" applyAlignment="1">
      <alignment horizontal="center" vertical="center"/>
    </xf>
    <xf numFmtId="10" fontId="0" fillId="0" borderId="4" xfId="3" applyNumberFormat="1" applyFon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9" fontId="9" fillId="3" borderId="30" xfId="3" applyFont="1" applyFill="1" applyBorder="1" applyAlignment="1" applyProtection="1">
      <alignment vertical="center"/>
      <protection locked="0"/>
    </xf>
    <xf numFmtId="166" fontId="9" fillId="3" borderId="30" xfId="3" applyNumberFormat="1" applyFont="1" applyFill="1" applyBorder="1" applyAlignment="1" applyProtection="1">
      <alignment vertical="center"/>
      <protection locked="0"/>
    </xf>
    <xf numFmtId="0" fontId="9" fillId="3" borderId="28" xfId="0" applyFont="1" applyFill="1" applyBorder="1" applyAlignment="1" applyProtection="1">
      <alignment vertical="center"/>
      <protection locked="0"/>
    </xf>
    <xf numFmtId="0" fontId="3" fillId="3" borderId="25" xfId="0" applyFont="1" applyFill="1" applyBorder="1" applyAlignment="1" applyProtection="1">
      <alignment horizontal="center" vertical="center"/>
      <protection locked="0"/>
    </xf>
    <xf numFmtId="0" fontId="3" fillId="3" borderId="26" xfId="0" applyFont="1" applyFill="1" applyBorder="1" applyAlignment="1" applyProtection="1">
      <alignment horizontal="center" vertical="center"/>
      <protection locked="0"/>
    </xf>
    <xf numFmtId="0" fontId="3" fillId="3" borderId="27" xfId="0" applyFont="1" applyFill="1" applyBorder="1" applyAlignment="1" applyProtection="1">
      <alignment horizontal="center" vertical="center"/>
      <protection locked="0"/>
    </xf>
    <xf numFmtId="167" fontId="10" fillId="3" borderId="29" xfId="2" applyNumberFormat="1" applyFont="1" applyFill="1" applyBorder="1" applyAlignment="1" applyProtection="1">
      <alignment vertical="center"/>
      <protection locked="0"/>
    </xf>
    <xf numFmtId="167" fontId="9" fillId="4" borderId="31" xfId="4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40" xfId="0" applyFont="1" applyFill="1" applyBorder="1" applyAlignment="1">
      <alignment vertical="center"/>
    </xf>
    <xf numFmtId="0" fontId="5" fillId="0" borderId="0" xfId="0" applyFont="1" applyAlignment="1"/>
    <xf numFmtId="0" fontId="5" fillId="0" borderId="40" xfId="0" applyFont="1" applyBorder="1" applyAlignment="1"/>
    <xf numFmtId="0" fontId="2" fillId="0" borderId="0" xfId="0" applyFont="1" applyAlignment="1">
      <alignment vertical="center"/>
    </xf>
    <xf numFmtId="1" fontId="2" fillId="0" borderId="19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1" fontId="2" fillId="0" borderId="21" xfId="0" applyNumberFormat="1" applyFont="1" applyBorder="1" applyAlignment="1">
      <alignment horizontal="center" vertical="center"/>
    </xf>
    <xf numFmtId="1" fontId="3" fillId="0" borderId="22" xfId="0" applyNumberFormat="1" applyFont="1" applyBorder="1" applyAlignment="1">
      <alignment horizontal="center" vertical="center"/>
    </xf>
    <xf numFmtId="1" fontId="3" fillId="0" borderId="23" xfId="0" applyNumberFormat="1" applyFont="1" applyBorder="1" applyAlignment="1">
      <alignment horizontal="center" vertical="center"/>
    </xf>
    <xf numFmtId="1" fontId="3" fillId="0" borderId="24" xfId="0" applyNumberFormat="1" applyFont="1" applyBorder="1" applyAlignment="1">
      <alignment horizontal="center" vertical="center"/>
    </xf>
    <xf numFmtId="1" fontId="2" fillId="0" borderId="25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27" xfId="0" applyNumberFormat="1" applyFon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1" fontId="0" fillId="0" borderId="48" xfId="0" applyNumberFormat="1" applyBorder="1" applyAlignment="1">
      <alignment horizontal="center" vertical="center"/>
    </xf>
    <xf numFmtId="168" fontId="2" fillId="0" borderId="6" xfId="3" applyNumberFormat="1" applyFont="1" applyBorder="1" applyAlignment="1">
      <alignment horizontal="center" vertical="center"/>
    </xf>
    <xf numFmtId="168" fontId="2" fillId="0" borderId="6" xfId="0" applyNumberFormat="1" applyFont="1" applyBorder="1" applyAlignment="1">
      <alignment horizontal="center" vertical="center"/>
    </xf>
    <xf numFmtId="168" fontId="3" fillId="0" borderId="14" xfId="0" applyNumberFormat="1" applyFont="1" applyBorder="1" applyAlignment="1">
      <alignment horizontal="center" vertical="center"/>
    </xf>
    <xf numFmtId="168" fontId="2" fillId="0" borderId="7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6" fillId="0" borderId="8" xfId="0" applyFont="1" applyBorder="1" applyAlignment="1">
      <alignment horizontal="left" vertical="center"/>
    </xf>
    <xf numFmtId="0" fontId="9" fillId="0" borderId="32" xfId="0" applyFont="1" applyBorder="1" applyAlignment="1">
      <alignment vertical="center"/>
    </xf>
    <xf numFmtId="0" fontId="9" fillId="0" borderId="33" xfId="0" applyFont="1" applyBorder="1" applyAlignment="1">
      <alignment vertical="center"/>
    </xf>
    <xf numFmtId="0" fontId="9" fillId="0" borderId="34" xfId="0" applyFont="1" applyBorder="1" applyAlignment="1">
      <alignment vertical="center"/>
    </xf>
    <xf numFmtId="0" fontId="9" fillId="0" borderId="35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41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left" vertical="center" wrapText="1"/>
    </xf>
    <xf numFmtId="0" fontId="2" fillId="0" borderId="4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7" xfId="0" applyFont="1" applyBorder="1" applyAlignment="1">
      <alignment horizontal="left" vertical="center" wrapText="1"/>
    </xf>
    <xf numFmtId="9" fontId="9" fillId="0" borderId="36" xfId="3" applyFont="1" applyBorder="1" applyAlignment="1">
      <alignment vertical="center"/>
    </xf>
    <xf numFmtId="9" fontId="9" fillId="0" borderId="37" xfId="3" applyFont="1" applyBorder="1" applyAlignment="1">
      <alignment vertical="center"/>
    </xf>
    <xf numFmtId="9" fontId="9" fillId="0" borderId="38" xfId="3" applyFont="1" applyBorder="1" applyAlignment="1">
      <alignment vertical="center"/>
    </xf>
    <xf numFmtId="0" fontId="0" fillId="0" borderId="42" xfId="0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0" fillId="0" borderId="4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45" xfId="0" applyBorder="1" applyAlignment="1">
      <alignment horizontal="left" vertical="center" wrapText="1"/>
    </xf>
    <xf numFmtId="0" fontId="0" fillId="0" borderId="46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47" xfId="0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5">
    <cellStyle name="Euro" xfId="1"/>
    <cellStyle name="Komma" xfId="2" builtinId="3"/>
    <cellStyle name="Prozent" xfId="3" builtinId="5"/>
    <cellStyle name="Standard" xfId="0" builtinId="0"/>
    <cellStyle name="Währung" xfId="4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119063</xdr:colOff>
      <xdr:row>1</xdr:row>
      <xdr:rowOff>107157</xdr:rowOff>
    </xdr:from>
    <xdr:to>
      <xdr:col>13</xdr:col>
      <xdr:colOff>171450</xdr:colOff>
      <xdr:row>3</xdr:row>
      <xdr:rowOff>145162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8844" y="273845"/>
          <a:ext cx="2957512" cy="60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T50"/>
  <sheetViews>
    <sheetView showGridLines="0" tabSelected="1" zoomScaleNormal="100" workbookViewId="0">
      <selection activeCell="B7" sqref="B7"/>
    </sheetView>
  </sheetViews>
  <sheetFormatPr baseColWidth="10" defaultRowHeight="12.75" x14ac:dyDescent="0.2"/>
  <cols>
    <col min="1" max="1" width="5.42578125" customWidth="1"/>
    <col min="2" max="2" width="13.42578125" customWidth="1"/>
    <col min="3" max="3" width="13.5703125" customWidth="1"/>
    <col min="4" max="4" width="12.5703125" customWidth="1"/>
    <col min="5" max="8" width="10.42578125" customWidth="1"/>
    <col min="9" max="9" width="2.42578125" customWidth="1"/>
    <col min="10" max="10" width="15.140625" customWidth="1"/>
    <col min="11" max="11" width="2.5703125" customWidth="1"/>
    <col min="12" max="12" width="12.7109375" customWidth="1"/>
    <col min="13" max="13" width="13.140625" customWidth="1"/>
  </cols>
  <sheetData>
    <row r="2" spans="2:20" ht="22.9" customHeight="1" x14ac:dyDescent="0.2">
      <c r="B2" s="75" t="s">
        <v>9</v>
      </c>
      <c r="C2" s="75"/>
      <c r="D2" s="75"/>
      <c r="E2" s="75"/>
      <c r="F2" s="75"/>
      <c r="G2" s="75"/>
      <c r="H2" s="75"/>
      <c r="I2" s="66"/>
      <c r="J2" s="66"/>
      <c r="K2" s="66"/>
      <c r="L2" s="66"/>
      <c r="M2" s="66"/>
    </row>
    <row r="3" spans="2:20" ht="22.9" customHeight="1" x14ac:dyDescent="0.2">
      <c r="B3" s="67" t="s">
        <v>10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</row>
    <row r="4" spans="2:20" ht="16.5" customHeight="1" x14ac:dyDescent="0.2">
      <c r="B4" s="45" t="s">
        <v>6</v>
      </c>
      <c r="C4" s="45"/>
      <c r="D4" s="46"/>
      <c r="E4" s="49" t="s">
        <v>19</v>
      </c>
      <c r="F4" s="45"/>
      <c r="G4" s="45"/>
      <c r="H4" s="45"/>
      <c r="I4" s="45"/>
      <c r="J4" s="45"/>
      <c r="K4" s="45"/>
      <c r="L4" s="45"/>
      <c r="M4" s="45"/>
    </row>
    <row r="5" spans="2:20" ht="18" x14ac:dyDescent="0.25">
      <c r="B5" s="47"/>
      <c r="C5" s="47"/>
      <c r="D5" s="48"/>
      <c r="E5" s="49" t="s">
        <v>20</v>
      </c>
      <c r="F5" s="47"/>
      <c r="G5" s="47"/>
      <c r="H5" s="47"/>
      <c r="I5" s="47"/>
      <c r="J5" s="47"/>
      <c r="K5" s="47"/>
      <c r="L5" s="47"/>
      <c r="M5" s="47"/>
    </row>
    <row r="6" spans="2:20" ht="28.5" customHeight="1" thickBot="1" x14ac:dyDescent="0.25">
      <c r="B6" s="68" t="s">
        <v>14</v>
      </c>
      <c r="C6" s="68"/>
      <c r="D6" s="68"/>
      <c r="E6" s="68"/>
      <c r="F6" s="68"/>
      <c r="G6" s="68"/>
      <c r="H6" s="68"/>
    </row>
    <row r="7" spans="2:20" ht="25.5" customHeight="1" x14ac:dyDescent="0.2">
      <c r="B7" s="44">
        <f>+B8/30</f>
        <v>1.3333333333333333</v>
      </c>
      <c r="C7" s="69" t="s">
        <v>22</v>
      </c>
      <c r="D7" s="70"/>
      <c r="E7" s="70"/>
      <c r="F7" s="70"/>
      <c r="G7" s="70"/>
      <c r="H7" s="71"/>
      <c r="J7" s="76" t="s">
        <v>26</v>
      </c>
      <c r="K7" s="77"/>
      <c r="L7" s="77"/>
      <c r="M7" s="77"/>
      <c r="N7" s="77"/>
      <c r="O7" s="77"/>
      <c r="P7" s="77"/>
      <c r="Q7" s="77"/>
      <c r="R7" s="78"/>
    </row>
    <row r="8" spans="2:20" ht="25.5" customHeight="1" x14ac:dyDescent="0.2">
      <c r="B8" s="43">
        <v>40</v>
      </c>
      <c r="C8" s="72" t="s">
        <v>18</v>
      </c>
      <c r="D8" s="73"/>
      <c r="E8" s="73"/>
      <c r="F8" s="73"/>
      <c r="G8" s="73"/>
      <c r="H8" s="74"/>
      <c r="J8" s="79"/>
      <c r="K8" s="80"/>
      <c r="L8" s="80"/>
      <c r="M8" s="80"/>
      <c r="N8" s="80"/>
      <c r="O8" s="80"/>
      <c r="P8" s="80"/>
      <c r="Q8" s="80"/>
      <c r="R8" s="81"/>
    </row>
    <row r="9" spans="2:20" ht="25.5" customHeight="1" x14ac:dyDescent="0.2">
      <c r="B9" s="37">
        <v>0.14000000000000001</v>
      </c>
      <c r="C9" s="72" t="s">
        <v>7</v>
      </c>
      <c r="D9" s="73"/>
      <c r="E9" s="73"/>
      <c r="F9" s="73"/>
      <c r="G9" s="73"/>
      <c r="H9" s="74"/>
      <c r="J9" s="76" t="s">
        <v>25</v>
      </c>
      <c r="K9" s="85"/>
      <c r="L9" s="85"/>
      <c r="M9" s="85"/>
      <c r="N9" s="85"/>
      <c r="O9" s="85"/>
      <c r="P9" s="85"/>
      <c r="Q9" s="85"/>
      <c r="R9" s="86"/>
    </row>
    <row r="10" spans="2:20" ht="25.5" customHeight="1" x14ac:dyDescent="0.2">
      <c r="B10" s="38">
        <v>0</v>
      </c>
      <c r="C10" s="72" t="s">
        <v>11</v>
      </c>
      <c r="D10" s="73"/>
      <c r="E10" s="73"/>
      <c r="F10" s="73"/>
      <c r="G10" s="73"/>
      <c r="H10" s="74"/>
      <c r="J10" s="87"/>
      <c r="K10" s="88"/>
      <c r="L10" s="88"/>
      <c r="M10" s="88"/>
      <c r="N10" s="88"/>
      <c r="O10" s="88"/>
      <c r="P10" s="88"/>
      <c r="Q10" s="88"/>
      <c r="R10" s="89"/>
    </row>
    <row r="11" spans="2:20" ht="25.5" customHeight="1" thickBot="1" x14ac:dyDescent="0.25">
      <c r="B11" s="39">
        <v>1.325</v>
      </c>
      <c r="C11" s="82" t="s">
        <v>12</v>
      </c>
      <c r="D11" s="83"/>
      <c r="E11" s="83"/>
      <c r="F11" s="83"/>
      <c r="G11" s="83"/>
      <c r="H11" s="84"/>
      <c r="J11" s="90"/>
      <c r="K11" s="91"/>
      <c r="L11" s="91"/>
      <c r="M11" s="91"/>
      <c r="N11" s="91"/>
      <c r="O11" s="91"/>
      <c r="P11" s="91"/>
      <c r="Q11" s="91"/>
      <c r="R11" s="92"/>
    </row>
    <row r="12" spans="2:20" ht="13.5" thickBot="1" x14ac:dyDescent="0.25">
      <c r="C12" s="1"/>
    </row>
    <row r="13" spans="2:20" ht="34.5" customHeight="1" x14ac:dyDescent="0.2">
      <c r="B13" s="102" t="s">
        <v>5</v>
      </c>
      <c r="C13" s="109" t="s">
        <v>8</v>
      </c>
      <c r="D13" s="107" t="s">
        <v>13</v>
      </c>
      <c r="E13" s="104" t="s">
        <v>15</v>
      </c>
      <c r="F13" s="105"/>
      <c r="G13" s="105"/>
      <c r="H13" s="106"/>
      <c r="J13" s="93" t="s">
        <v>17</v>
      </c>
      <c r="L13" s="93" t="s">
        <v>23</v>
      </c>
      <c r="M13" s="93" t="s">
        <v>24</v>
      </c>
    </row>
    <row r="14" spans="2:20" ht="30.75" customHeight="1" thickBot="1" x14ac:dyDescent="0.25">
      <c r="B14" s="103"/>
      <c r="C14" s="110"/>
      <c r="D14" s="108"/>
      <c r="E14" s="40">
        <v>190</v>
      </c>
      <c r="F14" s="41">
        <v>200</v>
      </c>
      <c r="G14" s="41">
        <v>220</v>
      </c>
      <c r="H14" s="42">
        <v>230</v>
      </c>
      <c r="J14" s="94"/>
      <c r="L14" s="94"/>
      <c r="M14" s="94"/>
      <c r="O14" s="10"/>
      <c r="P14" s="10"/>
      <c r="Q14" s="10"/>
    </row>
    <row r="15" spans="2:20" ht="19.5" customHeight="1" thickBot="1" x14ac:dyDescent="0.25">
      <c r="B15" s="11"/>
      <c r="C15" s="11"/>
      <c r="D15" s="12"/>
      <c r="E15" s="99" t="s">
        <v>16</v>
      </c>
      <c r="F15" s="100"/>
      <c r="G15" s="100"/>
      <c r="H15" s="101"/>
      <c r="J15" s="95"/>
      <c r="L15" s="95"/>
      <c r="M15" s="95"/>
    </row>
    <row r="16" spans="2:20" s="20" customFormat="1" ht="16.5" customHeight="1" x14ac:dyDescent="0.2">
      <c r="B16" s="17">
        <v>0.22</v>
      </c>
      <c r="C16" s="18">
        <f t="shared" ref="C16:C34" si="0">+(B16-$B$9)*$B$11*(1+$B$10)</f>
        <v>0.10599999999999998</v>
      </c>
      <c r="D16" s="19">
        <f t="shared" ref="D16:D34" si="1">(1-(((B16-$B$9)*$B$11)*(1+$B$10)))*1000</f>
        <v>894</v>
      </c>
      <c r="E16" s="50">
        <f t="shared" ref="E16:H34" si="2">$D16/1000*E$14-$J16</f>
        <v>140.52666666666667</v>
      </c>
      <c r="F16" s="51">
        <f t="shared" si="2"/>
        <v>149.46666666666667</v>
      </c>
      <c r="G16" s="51">
        <f t="shared" si="2"/>
        <v>167.34666666666666</v>
      </c>
      <c r="H16" s="52">
        <f t="shared" si="2"/>
        <v>176.28666666666666</v>
      </c>
      <c r="J16" s="21">
        <f>+(B16)*$B$7*100</f>
        <v>29.333333333333332</v>
      </c>
      <c r="L16" s="22">
        <f t="shared" ref="L16:L34" si="3">+((B16)*100*$B$7)/D16*1000</f>
        <v>32.811334824757644</v>
      </c>
      <c r="M16" s="62">
        <f>1/D16*100*10</f>
        <v>1.1185682326621924</v>
      </c>
      <c r="R16" s="30"/>
      <c r="T16" s="30"/>
    </row>
    <row r="17" spans="2:20" s="20" customFormat="1" ht="16.5" customHeight="1" x14ac:dyDescent="0.2">
      <c r="B17" s="17">
        <v>0.23</v>
      </c>
      <c r="C17" s="18">
        <f t="shared" si="0"/>
        <v>0.11924999999999999</v>
      </c>
      <c r="D17" s="19">
        <f t="shared" si="1"/>
        <v>880.75</v>
      </c>
      <c r="E17" s="50">
        <f t="shared" si="2"/>
        <v>136.67583333333334</v>
      </c>
      <c r="F17" s="51">
        <f t="shared" si="2"/>
        <v>145.48333333333335</v>
      </c>
      <c r="G17" s="51">
        <f t="shared" si="2"/>
        <v>163.09833333333336</v>
      </c>
      <c r="H17" s="52">
        <f t="shared" si="2"/>
        <v>171.90583333333336</v>
      </c>
      <c r="J17" s="21">
        <f t="shared" ref="J17:J34" si="4">+(B17)*$B$7*100</f>
        <v>30.666666666666664</v>
      </c>
      <c r="L17" s="22">
        <f t="shared" si="3"/>
        <v>34.818809726558797</v>
      </c>
      <c r="M17" s="62">
        <f t="shared" ref="M17:M34" si="5">1/D17*100*10</f>
        <v>1.1353959693443088</v>
      </c>
      <c r="R17" s="30"/>
      <c r="T17" s="30"/>
    </row>
    <row r="18" spans="2:20" s="20" customFormat="1" ht="16.5" customHeight="1" x14ac:dyDescent="0.2">
      <c r="B18" s="17">
        <v>0.24</v>
      </c>
      <c r="C18" s="18">
        <f t="shared" si="0"/>
        <v>0.13249999999999998</v>
      </c>
      <c r="D18" s="19">
        <f t="shared" si="1"/>
        <v>867.5</v>
      </c>
      <c r="E18" s="50">
        <f t="shared" si="2"/>
        <v>132.82500000000002</v>
      </c>
      <c r="F18" s="51">
        <f t="shared" si="2"/>
        <v>141.5</v>
      </c>
      <c r="G18" s="51">
        <f t="shared" si="2"/>
        <v>158.85000000000002</v>
      </c>
      <c r="H18" s="52">
        <f t="shared" si="2"/>
        <v>167.52500000000001</v>
      </c>
      <c r="J18" s="21">
        <f t="shared" si="4"/>
        <v>31.999999999999996</v>
      </c>
      <c r="L18" s="22">
        <f t="shared" si="3"/>
        <v>36.887608069164266</v>
      </c>
      <c r="M18" s="62">
        <f t="shared" si="5"/>
        <v>1.1527377521613833</v>
      </c>
      <c r="R18" s="30"/>
      <c r="T18" s="30"/>
    </row>
    <row r="19" spans="2:20" s="20" customFormat="1" ht="16.5" customHeight="1" x14ac:dyDescent="0.2">
      <c r="B19" s="17">
        <v>0.25</v>
      </c>
      <c r="C19" s="18">
        <f t="shared" si="0"/>
        <v>0.14574999999999999</v>
      </c>
      <c r="D19" s="19">
        <f t="shared" si="1"/>
        <v>854.25</v>
      </c>
      <c r="E19" s="50">
        <f t="shared" si="2"/>
        <v>128.97416666666669</v>
      </c>
      <c r="F19" s="51">
        <f t="shared" si="2"/>
        <v>137.51666666666665</v>
      </c>
      <c r="G19" s="51">
        <f t="shared" si="2"/>
        <v>154.60166666666669</v>
      </c>
      <c r="H19" s="52">
        <f t="shared" si="2"/>
        <v>163.14416666666665</v>
      </c>
      <c r="J19" s="21">
        <f t="shared" si="4"/>
        <v>33.333333333333329</v>
      </c>
      <c r="L19" s="22">
        <f t="shared" si="3"/>
        <v>39.020583357721193</v>
      </c>
      <c r="M19" s="62">
        <f t="shared" si="5"/>
        <v>1.170617500731636</v>
      </c>
      <c r="R19" s="30"/>
      <c r="T19" s="30"/>
    </row>
    <row r="20" spans="2:20" s="20" customFormat="1" ht="16.5" customHeight="1" x14ac:dyDescent="0.2">
      <c r="B20" s="17">
        <v>0.26</v>
      </c>
      <c r="C20" s="18">
        <f t="shared" si="0"/>
        <v>0.159</v>
      </c>
      <c r="D20" s="19">
        <f t="shared" si="1"/>
        <v>841</v>
      </c>
      <c r="E20" s="50">
        <f t="shared" si="2"/>
        <v>125.12333333333332</v>
      </c>
      <c r="F20" s="51">
        <f t="shared" si="2"/>
        <v>133.5333333333333</v>
      </c>
      <c r="G20" s="51">
        <f t="shared" si="2"/>
        <v>150.3533333333333</v>
      </c>
      <c r="H20" s="52">
        <f t="shared" si="2"/>
        <v>158.76333333333332</v>
      </c>
      <c r="J20" s="21">
        <f t="shared" si="4"/>
        <v>34.666666666666671</v>
      </c>
      <c r="L20" s="22">
        <f t="shared" si="3"/>
        <v>41.220768925881885</v>
      </c>
      <c r="M20" s="62">
        <f t="shared" si="5"/>
        <v>1.1890606420927465</v>
      </c>
      <c r="R20" s="30"/>
      <c r="T20" s="30"/>
    </row>
    <row r="21" spans="2:20" s="20" customFormat="1" ht="16.5" customHeight="1" x14ac:dyDescent="0.2">
      <c r="B21" s="17">
        <v>0.27</v>
      </c>
      <c r="C21" s="18">
        <f t="shared" si="0"/>
        <v>0.17224999999999999</v>
      </c>
      <c r="D21" s="19">
        <f t="shared" si="1"/>
        <v>827.75</v>
      </c>
      <c r="E21" s="50">
        <f t="shared" si="2"/>
        <v>121.27250000000001</v>
      </c>
      <c r="F21" s="51">
        <f t="shared" si="2"/>
        <v>129.55000000000001</v>
      </c>
      <c r="G21" s="51">
        <f t="shared" si="2"/>
        <v>146.10499999999999</v>
      </c>
      <c r="H21" s="52">
        <f t="shared" si="2"/>
        <v>154.38249999999999</v>
      </c>
      <c r="J21" s="21">
        <f t="shared" si="4"/>
        <v>36</v>
      </c>
      <c r="L21" s="22">
        <f t="shared" si="3"/>
        <v>43.491392328601627</v>
      </c>
      <c r="M21" s="62">
        <f t="shared" si="5"/>
        <v>1.2080942313500453</v>
      </c>
      <c r="R21" s="30"/>
      <c r="T21" s="30"/>
    </row>
    <row r="22" spans="2:20" s="20" customFormat="1" ht="16.5" customHeight="1" x14ac:dyDescent="0.2">
      <c r="B22" s="17">
        <v>0.28000000000000003</v>
      </c>
      <c r="C22" s="18">
        <f t="shared" si="0"/>
        <v>0.1855</v>
      </c>
      <c r="D22" s="19">
        <f t="shared" si="1"/>
        <v>814.5</v>
      </c>
      <c r="E22" s="50">
        <f t="shared" si="2"/>
        <v>117.42166666666665</v>
      </c>
      <c r="F22" s="51">
        <f t="shared" si="2"/>
        <v>125.56666666666666</v>
      </c>
      <c r="G22" s="51">
        <f t="shared" si="2"/>
        <v>141.85666666666665</v>
      </c>
      <c r="H22" s="52">
        <f t="shared" si="2"/>
        <v>150.00166666666667</v>
      </c>
      <c r="J22" s="23">
        <f t="shared" si="4"/>
        <v>37.333333333333336</v>
      </c>
      <c r="L22" s="22">
        <f t="shared" si="3"/>
        <v>45.835891139758552</v>
      </c>
      <c r="M22" s="63">
        <f t="shared" si="5"/>
        <v>1.2277470841006752</v>
      </c>
      <c r="R22" s="30"/>
      <c r="T22" s="30"/>
    </row>
    <row r="23" spans="2:20" s="20" customFormat="1" ht="16.5" customHeight="1" x14ac:dyDescent="0.2">
      <c r="B23" s="17">
        <v>0.28999999999999998</v>
      </c>
      <c r="C23" s="18">
        <f t="shared" si="0"/>
        <v>0.19874999999999995</v>
      </c>
      <c r="D23" s="19">
        <f t="shared" si="1"/>
        <v>801.25</v>
      </c>
      <c r="E23" s="50">
        <f t="shared" si="2"/>
        <v>113.57083333333335</v>
      </c>
      <c r="F23" s="51">
        <f t="shared" si="2"/>
        <v>121.58333333333334</v>
      </c>
      <c r="G23" s="51">
        <f t="shared" si="2"/>
        <v>137.60833333333335</v>
      </c>
      <c r="H23" s="52">
        <f t="shared" si="2"/>
        <v>145.62083333333334</v>
      </c>
      <c r="I23" s="24"/>
      <c r="J23" s="23">
        <f t="shared" si="4"/>
        <v>38.666666666666657</v>
      </c>
      <c r="K23" s="24"/>
      <c r="L23" s="22">
        <f t="shared" si="3"/>
        <v>48.257930317212676</v>
      </c>
      <c r="M23" s="63">
        <f t="shared" si="5"/>
        <v>1.2480499219968799</v>
      </c>
      <c r="R23" s="30"/>
      <c r="T23" s="30"/>
    </row>
    <row r="24" spans="2:20" s="20" customFormat="1" ht="16.5" customHeight="1" x14ac:dyDescent="0.2">
      <c r="B24" s="25">
        <v>0.3</v>
      </c>
      <c r="C24" s="26">
        <f t="shared" si="0"/>
        <v>0.21199999999999997</v>
      </c>
      <c r="D24" s="27">
        <f t="shared" si="1"/>
        <v>788</v>
      </c>
      <c r="E24" s="53">
        <f t="shared" si="2"/>
        <v>109.72</v>
      </c>
      <c r="F24" s="54">
        <f t="shared" si="2"/>
        <v>117.6</v>
      </c>
      <c r="G24" s="54">
        <f t="shared" si="2"/>
        <v>133.36000000000001</v>
      </c>
      <c r="H24" s="55">
        <f t="shared" si="2"/>
        <v>141.24</v>
      </c>
      <c r="I24" s="28"/>
      <c r="J24" s="29">
        <f t="shared" si="4"/>
        <v>40</v>
      </c>
      <c r="K24" s="24"/>
      <c r="L24" s="29">
        <f t="shared" si="3"/>
        <v>50.761421319796952</v>
      </c>
      <c r="M24" s="64">
        <f t="shared" si="5"/>
        <v>1.2690355329949239</v>
      </c>
      <c r="O24" s="30"/>
      <c r="R24" s="30"/>
      <c r="T24" s="30"/>
    </row>
    <row r="25" spans="2:20" s="20" customFormat="1" ht="16.5" customHeight="1" x14ac:dyDescent="0.2">
      <c r="B25" s="17">
        <v>0.31</v>
      </c>
      <c r="C25" s="18">
        <f t="shared" si="0"/>
        <v>0.22524999999999998</v>
      </c>
      <c r="D25" s="31">
        <f t="shared" si="1"/>
        <v>774.75</v>
      </c>
      <c r="E25" s="50">
        <f t="shared" si="2"/>
        <v>105.86916666666667</v>
      </c>
      <c r="F25" s="51">
        <f t="shared" si="2"/>
        <v>113.61666666666667</v>
      </c>
      <c r="G25" s="51">
        <f t="shared" si="2"/>
        <v>129.11166666666668</v>
      </c>
      <c r="H25" s="52">
        <f t="shared" si="2"/>
        <v>136.85916666666668</v>
      </c>
      <c r="I25" s="24"/>
      <c r="J25" s="23">
        <f t="shared" si="4"/>
        <v>41.333333333333336</v>
      </c>
      <c r="K25" s="24"/>
      <c r="L25" s="22">
        <f t="shared" si="3"/>
        <v>53.350543185973969</v>
      </c>
      <c r="M25" s="63">
        <f t="shared" si="5"/>
        <v>1.2907389480477574</v>
      </c>
      <c r="R25" s="30"/>
      <c r="T25" s="30"/>
    </row>
    <row r="26" spans="2:20" s="20" customFormat="1" ht="16.5" customHeight="1" x14ac:dyDescent="0.2">
      <c r="B26" s="17">
        <v>0.32</v>
      </c>
      <c r="C26" s="18">
        <f t="shared" si="0"/>
        <v>0.23849999999999999</v>
      </c>
      <c r="D26" s="31">
        <f t="shared" si="1"/>
        <v>761.50000000000011</v>
      </c>
      <c r="E26" s="50">
        <f t="shared" si="2"/>
        <v>102.01833333333335</v>
      </c>
      <c r="F26" s="51">
        <f t="shared" si="2"/>
        <v>109.63333333333335</v>
      </c>
      <c r="G26" s="51">
        <f t="shared" si="2"/>
        <v>124.86333333333334</v>
      </c>
      <c r="H26" s="52">
        <f t="shared" si="2"/>
        <v>132.47833333333335</v>
      </c>
      <c r="J26" s="23">
        <f t="shared" si="4"/>
        <v>42.666666666666664</v>
      </c>
      <c r="L26" s="22">
        <f t="shared" si="3"/>
        <v>56.02976581308819</v>
      </c>
      <c r="M26" s="63">
        <f t="shared" si="5"/>
        <v>1.3131976362442546</v>
      </c>
      <c r="R26" s="30"/>
      <c r="T26" s="30"/>
    </row>
    <row r="27" spans="2:20" s="20" customFormat="1" ht="16.5" customHeight="1" x14ac:dyDescent="0.2">
      <c r="B27" s="17">
        <v>0.33</v>
      </c>
      <c r="C27" s="18">
        <f t="shared" si="0"/>
        <v>0.25174999999999997</v>
      </c>
      <c r="D27" s="31">
        <f t="shared" si="1"/>
        <v>748.25000000000011</v>
      </c>
      <c r="E27" s="50">
        <f t="shared" si="2"/>
        <v>98.167500000000018</v>
      </c>
      <c r="F27" s="51">
        <f t="shared" si="2"/>
        <v>105.65</v>
      </c>
      <c r="G27" s="51">
        <f t="shared" si="2"/>
        <v>120.61500000000001</v>
      </c>
      <c r="H27" s="52">
        <f t="shared" si="2"/>
        <v>128.09750000000003</v>
      </c>
      <c r="J27" s="23">
        <f t="shared" si="4"/>
        <v>44</v>
      </c>
      <c r="L27" s="22">
        <f t="shared" si="3"/>
        <v>58.803875709989967</v>
      </c>
      <c r="M27" s="63">
        <f t="shared" si="5"/>
        <v>1.3364517206815902</v>
      </c>
      <c r="R27" s="30"/>
      <c r="T27" s="30"/>
    </row>
    <row r="28" spans="2:20" s="20" customFormat="1" ht="16.5" customHeight="1" x14ac:dyDescent="0.2">
      <c r="B28" s="17">
        <v>0.34</v>
      </c>
      <c r="C28" s="18">
        <f t="shared" si="0"/>
        <v>0.26500000000000001</v>
      </c>
      <c r="D28" s="31">
        <f t="shared" si="1"/>
        <v>735</v>
      </c>
      <c r="E28" s="50">
        <f t="shared" si="2"/>
        <v>94.316666666666663</v>
      </c>
      <c r="F28" s="51">
        <f t="shared" si="2"/>
        <v>101.66666666666666</v>
      </c>
      <c r="G28" s="51">
        <f t="shared" si="2"/>
        <v>116.36666666666665</v>
      </c>
      <c r="H28" s="52">
        <f t="shared" si="2"/>
        <v>123.71666666666664</v>
      </c>
      <c r="J28" s="23">
        <f t="shared" si="4"/>
        <v>45.333333333333336</v>
      </c>
      <c r="L28" s="22">
        <f t="shared" si="3"/>
        <v>61.678004535147387</v>
      </c>
      <c r="M28" s="63">
        <f t="shared" si="5"/>
        <v>1.3605442176870746</v>
      </c>
      <c r="R28" s="30"/>
      <c r="T28" s="30"/>
    </row>
    <row r="29" spans="2:20" s="20" customFormat="1" ht="16.5" customHeight="1" x14ac:dyDescent="0.2">
      <c r="B29" s="17">
        <v>0.35</v>
      </c>
      <c r="C29" s="18">
        <f t="shared" si="0"/>
        <v>0.27824999999999994</v>
      </c>
      <c r="D29" s="31">
        <f t="shared" si="1"/>
        <v>721.75000000000011</v>
      </c>
      <c r="E29" s="50">
        <f t="shared" si="2"/>
        <v>90.465833333333364</v>
      </c>
      <c r="F29" s="51">
        <f t="shared" si="2"/>
        <v>97.683333333333366</v>
      </c>
      <c r="G29" s="51">
        <f t="shared" si="2"/>
        <v>112.11833333333337</v>
      </c>
      <c r="H29" s="52">
        <f t="shared" si="2"/>
        <v>119.33583333333337</v>
      </c>
      <c r="J29" s="23">
        <f t="shared" si="4"/>
        <v>46.666666666666664</v>
      </c>
      <c r="L29" s="22">
        <f t="shared" si="3"/>
        <v>64.657660778201119</v>
      </c>
      <c r="M29" s="63">
        <f t="shared" si="5"/>
        <v>1.3855213023900239</v>
      </c>
      <c r="R29" s="30"/>
      <c r="T29" s="30"/>
    </row>
    <row r="30" spans="2:20" s="20" customFormat="1" ht="16.5" customHeight="1" x14ac:dyDescent="0.2">
      <c r="B30" s="17">
        <v>0.36</v>
      </c>
      <c r="C30" s="18">
        <f t="shared" si="0"/>
        <v>0.29149999999999998</v>
      </c>
      <c r="D30" s="31">
        <f t="shared" si="1"/>
        <v>708.5</v>
      </c>
      <c r="E30" s="50">
        <f t="shared" si="2"/>
        <v>86.615000000000009</v>
      </c>
      <c r="F30" s="51">
        <f t="shared" si="2"/>
        <v>93.700000000000017</v>
      </c>
      <c r="G30" s="51">
        <f t="shared" si="2"/>
        <v>107.87</v>
      </c>
      <c r="H30" s="52">
        <f t="shared" si="2"/>
        <v>114.95500000000001</v>
      </c>
      <c r="J30" s="23">
        <f t="shared" si="4"/>
        <v>48</v>
      </c>
      <c r="L30" s="22">
        <f t="shared" si="3"/>
        <v>67.748764996471422</v>
      </c>
      <c r="M30" s="63">
        <f t="shared" si="5"/>
        <v>1.4114326040931546</v>
      </c>
      <c r="R30" s="30"/>
      <c r="T30" s="30"/>
    </row>
    <row r="31" spans="2:20" s="20" customFormat="1" ht="16.5" customHeight="1" x14ac:dyDescent="0.2">
      <c r="B31" s="17">
        <v>0.37</v>
      </c>
      <c r="C31" s="18">
        <f t="shared" si="0"/>
        <v>0.30474999999999997</v>
      </c>
      <c r="D31" s="31">
        <f t="shared" si="1"/>
        <v>695.25</v>
      </c>
      <c r="E31" s="50">
        <f t="shared" si="2"/>
        <v>82.764166666666668</v>
      </c>
      <c r="F31" s="51">
        <f t="shared" si="2"/>
        <v>89.716666666666683</v>
      </c>
      <c r="G31" s="51">
        <f t="shared" si="2"/>
        <v>103.62166666666668</v>
      </c>
      <c r="H31" s="52">
        <f t="shared" si="2"/>
        <v>110.57416666666667</v>
      </c>
      <c r="J31" s="23">
        <f t="shared" si="4"/>
        <v>49.333333333333329</v>
      </c>
      <c r="L31" s="22">
        <f t="shared" si="3"/>
        <v>70.957689080666427</v>
      </c>
      <c r="M31" s="63">
        <f t="shared" si="5"/>
        <v>1.4383315354189141</v>
      </c>
      <c r="R31" s="30"/>
      <c r="T31" s="30"/>
    </row>
    <row r="32" spans="2:20" s="20" customFormat="1" ht="16.5" customHeight="1" x14ac:dyDescent="0.2">
      <c r="B32" s="17">
        <v>0.38</v>
      </c>
      <c r="C32" s="18">
        <f t="shared" si="0"/>
        <v>0.318</v>
      </c>
      <c r="D32" s="31">
        <f t="shared" si="1"/>
        <v>681.99999999999989</v>
      </c>
      <c r="E32" s="50">
        <f t="shared" si="2"/>
        <v>78.913333333333327</v>
      </c>
      <c r="F32" s="51">
        <f t="shared" si="2"/>
        <v>85.73333333333332</v>
      </c>
      <c r="G32" s="51">
        <f t="shared" si="2"/>
        <v>99.373333333333335</v>
      </c>
      <c r="H32" s="52">
        <f t="shared" si="2"/>
        <v>106.19333333333333</v>
      </c>
      <c r="J32" s="23">
        <f t="shared" si="4"/>
        <v>50.666666666666657</v>
      </c>
      <c r="L32" s="22">
        <f t="shared" si="3"/>
        <v>74.291300097751716</v>
      </c>
      <c r="M32" s="63">
        <f t="shared" si="5"/>
        <v>1.466275659824047</v>
      </c>
      <c r="R32" s="30"/>
      <c r="T32" s="30"/>
    </row>
    <row r="33" spans="2:20" s="20" customFormat="1" ht="16.5" customHeight="1" x14ac:dyDescent="0.2">
      <c r="B33" s="17">
        <v>0.39</v>
      </c>
      <c r="C33" s="18">
        <f t="shared" si="0"/>
        <v>0.33124999999999999</v>
      </c>
      <c r="D33" s="31">
        <f t="shared" si="1"/>
        <v>668.75</v>
      </c>
      <c r="E33" s="50">
        <f t="shared" si="2"/>
        <v>75.062499999999986</v>
      </c>
      <c r="F33" s="51">
        <f t="shared" si="2"/>
        <v>81.75</v>
      </c>
      <c r="G33" s="51">
        <f t="shared" si="2"/>
        <v>95.125</v>
      </c>
      <c r="H33" s="52">
        <f t="shared" si="2"/>
        <v>101.8125</v>
      </c>
      <c r="J33" s="23">
        <f t="shared" si="4"/>
        <v>52</v>
      </c>
      <c r="L33" s="22">
        <f t="shared" si="3"/>
        <v>77.757009345794401</v>
      </c>
      <c r="M33" s="63">
        <f t="shared" si="5"/>
        <v>1.4953271028037383</v>
      </c>
      <c r="R33" s="30"/>
      <c r="T33" s="30"/>
    </row>
    <row r="34" spans="2:20" s="20" customFormat="1" ht="16.5" customHeight="1" thickBot="1" x14ac:dyDescent="0.25">
      <c r="B34" s="32">
        <v>0.4</v>
      </c>
      <c r="C34" s="33">
        <f t="shared" si="0"/>
        <v>0.34449999999999997</v>
      </c>
      <c r="D34" s="34">
        <f t="shared" si="1"/>
        <v>655.5</v>
      </c>
      <c r="E34" s="56">
        <f t="shared" si="2"/>
        <v>71.211666666666645</v>
      </c>
      <c r="F34" s="57">
        <f t="shared" si="2"/>
        <v>77.766666666666652</v>
      </c>
      <c r="G34" s="57">
        <f t="shared" si="2"/>
        <v>90.876666666666637</v>
      </c>
      <c r="H34" s="58">
        <f t="shared" si="2"/>
        <v>97.431666666666644</v>
      </c>
      <c r="J34" s="35">
        <f t="shared" si="4"/>
        <v>53.333333333333336</v>
      </c>
      <c r="L34" s="36">
        <f t="shared" si="3"/>
        <v>81.362827358250698</v>
      </c>
      <c r="M34" s="65">
        <f t="shared" si="5"/>
        <v>1.5255530129672006</v>
      </c>
      <c r="R34" s="30"/>
      <c r="T34" s="30"/>
    </row>
    <row r="35" spans="2:20" ht="13.5" thickBot="1" x14ac:dyDescent="0.25"/>
    <row r="36" spans="2:20" ht="31.5" customHeight="1" thickBot="1" x14ac:dyDescent="0.25">
      <c r="B36" s="96" t="s">
        <v>21</v>
      </c>
      <c r="C36" s="97"/>
      <c r="D36" s="98"/>
      <c r="E36" s="59">
        <f>+E26-E27</f>
        <v>3.8508333333333269</v>
      </c>
      <c r="F36" s="61">
        <f>+F26-F27</f>
        <v>3.9833333333333485</v>
      </c>
      <c r="G36" s="61">
        <f>+G26-G27</f>
        <v>4.2483333333333348</v>
      </c>
      <c r="H36" s="60">
        <f>+H26-H27</f>
        <v>4.380833333333328</v>
      </c>
    </row>
    <row r="37" spans="2:20" x14ac:dyDescent="0.2">
      <c r="B37" s="15"/>
      <c r="C37" s="16"/>
      <c r="D37" s="16"/>
      <c r="I37" s="13"/>
    </row>
    <row r="38" spans="2:20" x14ac:dyDescent="0.2">
      <c r="E38" s="10"/>
      <c r="F38" s="10"/>
      <c r="G38" s="10"/>
      <c r="H38" s="10"/>
    </row>
    <row r="39" spans="2:20" x14ac:dyDescent="0.2">
      <c r="B39" s="14"/>
      <c r="D39" s="13"/>
      <c r="E39" s="10"/>
      <c r="F39" s="10"/>
      <c r="G39" s="10"/>
      <c r="H39" s="10"/>
    </row>
    <row r="40" spans="2:20" x14ac:dyDescent="0.2">
      <c r="B40" s="14"/>
      <c r="E40" s="10"/>
      <c r="F40" s="10"/>
      <c r="G40" s="10"/>
      <c r="H40" s="10"/>
    </row>
    <row r="41" spans="2:20" x14ac:dyDescent="0.2">
      <c r="B41" s="14"/>
      <c r="E41" s="10"/>
      <c r="F41" s="10"/>
      <c r="G41" s="10"/>
      <c r="H41" s="10"/>
    </row>
    <row r="42" spans="2:20" x14ac:dyDescent="0.2">
      <c r="B42" s="14"/>
      <c r="E42" s="10"/>
      <c r="F42" s="10"/>
      <c r="G42" s="10"/>
      <c r="H42" s="10"/>
      <c r="I42" s="13"/>
    </row>
    <row r="43" spans="2:20" x14ac:dyDescent="0.2">
      <c r="B43" s="14"/>
      <c r="E43" s="10"/>
      <c r="F43" s="10"/>
      <c r="G43" s="10"/>
      <c r="H43" s="10"/>
    </row>
    <row r="44" spans="2:20" x14ac:dyDescent="0.2">
      <c r="B44" s="14"/>
      <c r="E44" s="10"/>
      <c r="F44" s="10"/>
      <c r="G44" s="10"/>
      <c r="H44" s="10"/>
    </row>
    <row r="45" spans="2:20" x14ac:dyDescent="0.2">
      <c r="B45" s="14"/>
      <c r="E45" s="10"/>
      <c r="F45" s="10"/>
      <c r="G45" s="10"/>
      <c r="H45" s="10"/>
    </row>
    <row r="46" spans="2:20" x14ac:dyDescent="0.2">
      <c r="B46" s="14"/>
    </row>
    <row r="47" spans="2:20" x14ac:dyDescent="0.2">
      <c r="B47" s="14"/>
    </row>
    <row r="48" spans="2:20" x14ac:dyDescent="0.2">
      <c r="B48" s="14"/>
    </row>
    <row r="49" spans="2:2" x14ac:dyDescent="0.2">
      <c r="B49" s="14"/>
    </row>
    <row r="50" spans="2:2" x14ac:dyDescent="0.2">
      <c r="B50" s="14"/>
    </row>
  </sheetData>
  <sheetProtection sheet="1" objects="1" scenarios="1"/>
  <mergeCells count="18">
    <mergeCell ref="B36:D36"/>
    <mergeCell ref="E15:H15"/>
    <mergeCell ref="B13:B14"/>
    <mergeCell ref="E13:H13"/>
    <mergeCell ref="D13:D14"/>
    <mergeCell ref="C13:C14"/>
    <mergeCell ref="C9:H9"/>
    <mergeCell ref="C10:H10"/>
    <mergeCell ref="C11:H11"/>
    <mergeCell ref="J9:R11"/>
    <mergeCell ref="J13:J15"/>
    <mergeCell ref="M13:M15"/>
    <mergeCell ref="L13:L15"/>
    <mergeCell ref="B6:H6"/>
    <mergeCell ref="C7:H7"/>
    <mergeCell ref="C8:H8"/>
    <mergeCell ref="B2:H2"/>
    <mergeCell ref="J7:R8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5"/>
  <sheetViews>
    <sheetView workbookViewId="0">
      <selection activeCell="B4" sqref="B4"/>
    </sheetView>
  </sheetViews>
  <sheetFormatPr baseColWidth="10" defaultRowHeight="12.75" x14ac:dyDescent="0.2"/>
  <sheetData>
    <row r="2" spans="1:4" x14ac:dyDescent="0.2">
      <c r="C2">
        <v>125</v>
      </c>
      <c r="D2">
        <v>254</v>
      </c>
    </row>
    <row r="3" spans="1:4" x14ac:dyDescent="0.2">
      <c r="B3">
        <f>C3*C2+D3*D2</f>
        <v>82.878344051961747</v>
      </c>
      <c r="C3">
        <v>0.76432795785790952</v>
      </c>
      <c r="D3">
        <v>-4.9852955434161191E-2</v>
      </c>
    </row>
    <row r="4" spans="1:4" x14ac:dyDescent="0.2">
      <c r="A4">
        <f>+SUMPRODUCT(C4:D4,C3:D3)</f>
        <v>9.8899999999991106</v>
      </c>
      <c r="B4">
        <v>9.89</v>
      </c>
      <c r="C4">
        <v>13.79</v>
      </c>
      <c r="D4">
        <v>13.04</v>
      </c>
    </row>
    <row r="5" spans="1:4" x14ac:dyDescent="0.2">
      <c r="A5">
        <f>+SUMPRODUCT(C5:D5,C3:D3)</f>
        <v>70.000000000000355</v>
      </c>
      <c r="B5">
        <v>70</v>
      </c>
      <c r="C5">
        <v>121</v>
      </c>
      <c r="D5">
        <v>451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4" sqref="B4"/>
    </sheetView>
  </sheetViews>
  <sheetFormatPr baseColWidth="10" defaultRowHeight="12.75" x14ac:dyDescent="0.2"/>
  <sheetData>
    <row r="1" spans="1:9" x14ac:dyDescent="0.2">
      <c r="A1" s="3" t="s">
        <v>1</v>
      </c>
    </row>
    <row r="3" spans="1:9" x14ac:dyDescent="0.2">
      <c r="A3">
        <v>1.8</v>
      </c>
      <c r="B3" t="s">
        <v>3</v>
      </c>
    </row>
    <row r="4" spans="1:9" x14ac:dyDescent="0.2">
      <c r="A4" s="1">
        <v>0.14000000000000001</v>
      </c>
      <c r="B4" t="s">
        <v>2</v>
      </c>
    </row>
    <row r="5" spans="1:9" x14ac:dyDescent="0.2">
      <c r="A5" s="1"/>
    </row>
    <row r="6" spans="1:9" x14ac:dyDescent="0.2">
      <c r="A6" s="1"/>
      <c r="C6" s="111" t="s">
        <v>0</v>
      </c>
      <c r="D6" s="111"/>
      <c r="E6" s="111"/>
      <c r="F6" s="111"/>
      <c r="G6" s="111"/>
      <c r="H6" s="111"/>
      <c r="I6" s="111"/>
    </row>
    <row r="7" spans="1:9" ht="27.75" customHeight="1" x14ac:dyDescent="0.2">
      <c r="A7" s="5"/>
      <c r="B7" s="7" t="s">
        <v>4</v>
      </c>
      <c r="C7" s="8">
        <v>156.80000000000001</v>
      </c>
      <c r="D7" s="8">
        <v>162.4</v>
      </c>
      <c r="E7" s="9">
        <v>168</v>
      </c>
      <c r="F7" s="8">
        <v>173.6</v>
      </c>
      <c r="G7" s="8">
        <v>179.488</v>
      </c>
      <c r="H7" s="5"/>
      <c r="I7" s="5"/>
    </row>
    <row r="8" spans="1:9" x14ac:dyDescent="0.2">
      <c r="A8" s="1">
        <v>0.3</v>
      </c>
      <c r="B8" s="2">
        <v>78.79069767441861</v>
      </c>
      <c r="C8" s="6">
        <v>94.743813953488385</v>
      </c>
      <c r="D8" s="6">
        <v>99.156093023255821</v>
      </c>
      <c r="E8" s="4">
        <v>103.56837209302326</v>
      </c>
      <c r="F8" s="6">
        <v>107.98065116279072</v>
      </c>
      <c r="G8" s="6">
        <v>112.61984744186047</v>
      </c>
    </row>
    <row r="9" spans="1:9" x14ac:dyDescent="0.2">
      <c r="A9" s="1">
        <v>0.31</v>
      </c>
      <c r="B9" s="2">
        <v>77.465116279069761</v>
      </c>
      <c r="C9" s="6">
        <v>93.149835973751408</v>
      </c>
      <c r="D9" s="6">
        <v>97.487882485379302</v>
      </c>
      <c r="E9" s="4">
        <v>101.82592899700721</v>
      </c>
      <c r="F9" s="6">
        <v>106.16397550863513</v>
      </c>
      <c r="G9" s="6">
        <v>110.72512155514674</v>
      </c>
    </row>
    <row r="10" spans="1:9" x14ac:dyDescent="0.2">
      <c r="A10" s="1">
        <v>0.32</v>
      </c>
      <c r="B10" s="2">
        <v>76.139534883720941</v>
      </c>
      <c r="C10" s="6">
        <v>91.55585799401446</v>
      </c>
      <c r="D10" s="6">
        <v>95.819671947502826</v>
      </c>
      <c r="E10" s="4">
        <v>100.08348590099121</v>
      </c>
      <c r="F10" s="6">
        <v>104.34729985447959</v>
      </c>
      <c r="G10" s="6">
        <v>108.83039566843306</v>
      </c>
    </row>
    <row r="11" spans="1:9" x14ac:dyDescent="0.2">
      <c r="A11" s="1">
        <v>0.33</v>
      </c>
      <c r="B11" s="2">
        <v>74.813953488372093</v>
      </c>
      <c r="C11" s="6">
        <v>89.961880014277497</v>
      </c>
      <c r="D11" s="6">
        <v>94.151461409626322</v>
      </c>
      <c r="E11" s="4">
        <v>98.34104280497516</v>
      </c>
      <c r="F11" s="6">
        <v>102.53062420032401</v>
      </c>
      <c r="G11" s="6">
        <v>106.93566978171934</v>
      </c>
    </row>
    <row r="12" spans="1:9" x14ac:dyDescent="0.2">
      <c r="A12" s="1">
        <v>0.34</v>
      </c>
      <c r="B12" s="2">
        <v>73.488372093023258</v>
      </c>
      <c r="C12" s="6">
        <v>88.367902034540521</v>
      </c>
      <c r="D12" s="6">
        <v>92.483250871749817</v>
      </c>
      <c r="E12" s="4">
        <v>96.598599708959128</v>
      </c>
      <c r="F12" s="6">
        <v>100.71394854616844</v>
      </c>
      <c r="G12" s="6">
        <v>105.04094389500564</v>
      </c>
    </row>
    <row r="13" spans="1:9" x14ac:dyDescent="0.2">
      <c r="A13" s="1">
        <v>0.35</v>
      </c>
      <c r="B13" s="2">
        <v>72.16279069767441</v>
      </c>
      <c r="C13" s="6">
        <v>86.773924054803544</v>
      </c>
      <c r="D13" s="6">
        <v>90.815040333873299</v>
      </c>
      <c r="E13" s="4">
        <v>94.856156612943067</v>
      </c>
      <c r="F13" s="6">
        <v>98.89727289201285</v>
      </c>
      <c r="G13" s="6">
        <v>103.14621800829191</v>
      </c>
    </row>
    <row r="14" spans="1:9" x14ac:dyDescent="0.2">
      <c r="A14" s="1">
        <v>0.36</v>
      </c>
      <c r="B14" s="2">
        <v>70.837209302325576</v>
      </c>
      <c r="C14" s="6">
        <v>85.179946075066582</v>
      </c>
      <c r="D14" s="6">
        <v>89.146829795996823</v>
      </c>
      <c r="E14" s="4">
        <v>93.113713516927049</v>
      </c>
      <c r="F14" s="6">
        <v>97.08059723785729</v>
      </c>
      <c r="G14" s="6">
        <v>101.25149212157821</v>
      </c>
    </row>
    <row r="15" spans="1:9" x14ac:dyDescent="0.2">
      <c r="A15" s="1">
        <v>0.37</v>
      </c>
      <c r="B15" s="2">
        <v>69.511627906976756</v>
      </c>
      <c r="C15" s="6">
        <v>83.585968095329648</v>
      </c>
      <c r="D15" s="6">
        <v>87.478619258120347</v>
      </c>
      <c r="E15" s="4">
        <v>91.371270420911031</v>
      </c>
      <c r="F15" s="6">
        <v>95.263921583701745</v>
      </c>
      <c r="G15" s="6">
        <v>99.356766234864523</v>
      </c>
    </row>
    <row r="16" spans="1:9" x14ac:dyDescent="0.2">
      <c r="A16" s="1">
        <v>0.38</v>
      </c>
      <c r="B16" s="2">
        <v>68.186046511627922</v>
      </c>
      <c r="C16" s="6">
        <v>81.991990115592671</v>
      </c>
      <c r="D16" s="6">
        <v>85.810408720243842</v>
      </c>
      <c r="E16" s="4">
        <v>89.628827324894999</v>
      </c>
      <c r="F16" s="6">
        <v>93.44724592954617</v>
      </c>
      <c r="G16" s="6">
        <v>97.462040348150808</v>
      </c>
    </row>
    <row r="17" spans="1:7" x14ac:dyDescent="0.2">
      <c r="A17" s="1">
        <v>0.39</v>
      </c>
      <c r="B17" s="2">
        <v>66.860465116279073</v>
      </c>
      <c r="C17" s="6">
        <v>80.398012135855708</v>
      </c>
      <c r="D17" s="6">
        <v>84.142198182367338</v>
      </c>
      <c r="E17" s="4">
        <v>87.886384228878953</v>
      </c>
      <c r="F17" s="6">
        <v>91.630570275390596</v>
      </c>
      <c r="G17" s="6">
        <v>95.567314461437093</v>
      </c>
    </row>
    <row r="18" spans="1:7" x14ac:dyDescent="0.2">
      <c r="A18" s="1">
        <v>0.4</v>
      </c>
      <c r="B18" s="2">
        <v>65.534883720930239</v>
      </c>
      <c r="C18" s="6">
        <v>78.804034156118732</v>
      </c>
      <c r="D18" s="6">
        <v>82.473987644490833</v>
      </c>
      <c r="E18" s="4">
        <v>86.143941132862921</v>
      </c>
      <c r="F18" s="6">
        <v>89.813894621235022</v>
      </c>
      <c r="G18" s="6">
        <v>93.672588574723378</v>
      </c>
    </row>
    <row r="19" spans="1:7" x14ac:dyDescent="0.2">
      <c r="A19" s="1">
        <v>0.41</v>
      </c>
      <c r="B19" s="2">
        <v>64.209302325581405</v>
      </c>
      <c r="C19" s="6">
        <v>77.210056176381784</v>
      </c>
      <c r="D19" s="6">
        <v>80.805777106614343</v>
      </c>
      <c r="E19" s="4">
        <v>84.401498036846888</v>
      </c>
      <c r="F19" s="6">
        <v>87.997218967079462</v>
      </c>
      <c r="G19" s="6">
        <v>91.777862688009691</v>
      </c>
    </row>
    <row r="20" spans="1:7" x14ac:dyDescent="0.2">
      <c r="A20" s="1">
        <v>0.42</v>
      </c>
      <c r="B20" s="2">
        <v>62.88372093023257</v>
      </c>
      <c r="C20" s="6">
        <v>75.616078196644807</v>
      </c>
      <c r="D20" s="6">
        <v>79.137566568737839</v>
      </c>
      <c r="E20" s="4">
        <v>82.659054940830856</v>
      </c>
      <c r="F20" s="6">
        <v>86.180543312923888</v>
      </c>
      <c r="G20" s="6">
        <v>89.883136801295976</v>
      </c>
    </row>
    <row r="21" spans="1:7" x14ac:dyDescent="0.2">
      <c r="A21" s="1">
        <v>0.43</v>
      </c>
      <c r="B21" s="2">
        <v>61.558139534883729</v>
      </c>
      <c r="C21" s="6">
        <v>74.022100216907845</v>
      </c>
      <c r="D21" s="6">
        <v>77.469356030861334</v>
      </c>
      <c r="E21" s="4">
        <v>80.91661184481481</v>
      </c>
      <c r="F21" s="6">
        <v>84.363867658768314</v>
      </c>
      <c r="G21" s="6">
        <v>87.988410914582261</v>
      </c>
    </row>
    <row r="22" spans="1:7" x14ac:dyDescent="0.2">
      <c r="A22" s="1">
        <v>0.44</v>
      </c>
      <c r="B22" s="2">
        <v>60.232558139534888</v>
      </c>
      <c r="C22" s="6">
        <v>72.428122237170882</v>
      </c>
      <c r="D22" s="6">
        <v>75.80114549298483</v>
      </c>
      <c r="E22" s="4">
        <v>79.174168748798778</v>
      </c>
      <c r="F22" s="6">
        <v>82.547192004612739</v>
      </c>
      <c r="G22" s="6">
        <v>86.093685027868545</v>
      </c>
    </row>
    <row r="23" spans="1:7" x14ac:dyDescent="0.2">
      <c r="A23" s="1">
        <v>0.45</v>
      </c>
      <c r="B23" s="2">
        <v>58.906976744186046</v>
      </c>
      <c r="C23" s="6">
        <v>70.834144257433906</v>
      </c>
      <c r="D23" s="6">
        <v>74.132934955108325</v>
      </c>
      <c r="E23" s="4">
        <v>77.431725652782731</v>
      </c>
      <c r="F23" s="6">
        <v>80.730516350457165</v>
      </c>
      <c r="G23" s="6">
        <v>84.19895914115483</v>
      </c>
    </row>
    <row r="24" spans="1:7" x14ac:dyDescent="0.2">
      <c r="A24" s="1">
        <v>0.46</v>
      </c>
      <c r="B24" s="2">
        <v>57.581395348837219</v>
      </c>
      <c r="C24" s="6">
        <v>69.240166277696957</v>
      </c>
      <c r="D24" s="6">
        <v>72.464724417231835</v>
      </c>
      <c r="E24" s="4">
        <v>75.689282556766713</v>
      </c>
      <c r="F24" s="6">
        <v>78.913840696301605</v>
      </c>
      <c r="G24" s="6">
        <v>82.304233254441129</v>
      </c>
    </row>
  </sheetData>
  <mergeCells count="1">
    <mergeCell ref="C6:I6"/>
  </mergeCells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" sqref="B4"/>
    </sheetView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f:fields xmlns:f="http://schemas.fabasoft.com/folio/2007/fields" catsources="">
  <f:record>
    <f:field ref="LKOOEDOK_1000_3800_EigentuemerDienststelle" text="Bildung und Beratung"/>
    <f:field ref="LKOOEDOK_1000_3800_EigentuemerKostenstelleNr" text="110"/>
    <f:field ref="LKOOEDOK_1000_3800_FeldKundeBNR" text=""/>
    <f:field ref="LKOOEDOK_1000_3800_FeldKundeName" text=""/>
    <f:field ref="LKOOEDOK_1000_3800_FeldKundeStrasse" text=""/>
    <f:field ref="LKOOEDOK_1000_3800_FeldKundeOrt" text=""/>
    <f:field ref="LKOOEDOK_1000_3800_FeldAuftragNummer" text=""/>
    <f:field ref="LKOOEDOK_1000_3800_FeldKundeTelefon" text=""/>
    <f:field ref="LKOOEDOK_1000_3800_FeldKundeMobil" text=""/>
    <f:field ref="LKOOEDOK_1000_3800_FeldKundeEmail" text=""/>
    <f:field ref="LKOOEDOK_1000_3800_FeldKundeHomepage" text=""/>
    <f:field ref="LKOOEDOK_1000_3800_EigentuemerName" text="DI Franz Hunger"/>
    <f:field ref="LKOOEDOK_1000_3800_DstAnschrift" text="Auf der Gugl 3"/>
    <f:field ref="LKOOEDOK_1000_3800_DstPostort" text="4021 Linz"/>
    <f:field ref="LKOOEDOK_1000_3800_EigentuemerTelefon" text="+43 (50) 6902-1229"/>
    <f:field ref="LKOOEDOK_1000_3800_EigentuemerEMail" text="FranzGeorg.Hunger@lk-ooe.at"/>
    <f:field ref="doc_FSCFOLIO_1_1001_FieldDocumentNumber" text=""/>
    <f:field ref="doc_FSCFOLIO_1_1001_FieldSubject" text="" edit="true"/>
    <f:field ref="FSCFOLIO_1_1001_SignaturesFldCtx_FSCFOLIO_1_1001_FieldLastSignature" text=""/>
    <f:field ref="FSCFOLIO_1_1001_SignaturesFldCtx_FSCFOLIO_1_1001_FieldLastSignatureBy" text=""/>
    <f:field ref="FSCFOLIO_1_1001_SignaturesFldCtx_FSCFOLIO_1_1001_FieldLastSignatureAt" date="" text=""/>
    <f:field ref="FSCFOLIO_1_1001_SignaturesFldCtx_FSCFOLIO_1_1001_FieldLastSignatureRemark" text=""/>
    <f:field ref="FSCFOLIO_1_1001_FieldCurrentUser" text="DI Franz Hunger"/>
    <f:field ref="FSCFOLIO_1_1001_FieldCurrentDate" text="11.09.2023 13:35"/>
    <f:field ref="objvalidfrom" date="" text="" edit="true"/>
    <f:field ref="objvalidto" date="" text="" edit="true"/>
    <f:field ref="FSCFOLIO_1_1001_FieldReleasedVersionDate" text=""/>
    <f:field ref="FSCFOLIO_1_1001_FieldReleasedVersionNr" text=""/>
    <f:field ref="CCAPRECONFIG_15_1001_Objektname" text="Kalkulation Nassmais Trockenmais download 2023" edit="true"/>
    <f:field ref="objname" text="Kalkulation Nassmais Trockenmais download 2023" edit="true"/>
    <f:field ref="objsubject" text="" edit="true"/>
    <f:field ref="objcreatedby" text="Hunger, Franz, DI"/>
    <f:field ref="objcreatedat" date="2023-09-11T09:41:10" text="11.09.2023 09:41:10"/>
    <f:field ref="objchangedby" text="Hunger, Franz, DI"/>
    <f:field ref="objmodifiedat" date="2023-09-11T13:35:07" text="11.09.2023 13:35:07"/>
  </f:record>
  <f:display text="Allgemein">
    <f:field ref="LKOOEDOK_1000_3800_EigentuemerDienststelle" text="EigentuemerDienststelle"/>
    <f:field ref="LKOOEDOK_1000_3800_EigentuemerKostenstelleNr" text="EigentuemerKostenstelleNr" regexp="[-+]?[0-9]{1,10}"/>
    <f:field ref="LKOOEDOK_1000_3800_FeldKundeBNR" text="FeldKundeBNR" regexp="\+?[0-9]{1,10}"/>
    <f:field ref="LKOOEDOK_1000_3800_FeldKundeName" text="FeldKundeName"/>
    <f:field ref="LKOOEDOK_1000_3800_FeldKundeStrasse" text="FeldKundeStrasse"/>
    <f:field ref="LKOOEDOK_1000_3800_FeldKundeOrt" text="FeldKundeOrt"/>
    <f:field ref="LKOOEDOK_1000_3800_FeldAuftragNummer" text="FeldAuftragNummer"/>
    <f:field ref="LKOOEDOK_1000_3800_FeldKundeTelefon" text="FeldKundeTelefon"/>
    <f:field ref="LKOOEDOK_1000_3800_FeldKundeMobil" text="FeldKundeMobil"/>
    <f:field ref="LKOOEDOK_1000_3800_FeldKundeEmail" text="FeldKundeEmail"/>
    <f:field ref="LKOOEDOK_1000_3800_FeldKundeHomepage" text="FeldKundeHomepage"/>
    <f:field ref="LKOOEDOK_1000_3800_EigentuemerName" text="EigentuemerName"/>
    <f:field ref="LKOOEDOK_1000_3800_DstAnschrift" text="DstAnschrift"/>
    <f:field ref="LKOOEDOK_1000_3800_DstPostort" text="DstPortort"/>
    <f:field ref="LKOOEDOK_1000_3800_EigentuemerTelefon" text="EigentuemerTelefon"/>
    <f:field ref="LKOOEDOK_1000_3800_EigentuemerEMail" text="EigentuemerEMail"/>
    <f:field ref="FSCFOLIO_1_1001_FieldCurrentUser" text="Aktueller Benutzer"/>
    <f:field ref="FSCFOLIO_1_1001_FieldCurrentDate" text="Aktueller Zeitpunkt"/>
    <f:field ref="objvalidfrom" text="Gültig ab" dateonly="true"/>
    <f:field ref="objvalidto" text="Gültig bis" dateonly="true"/>
    <f:field ref="FSCFOLIO_1_1001_FieldReleasedVersionDate" text="Freigegebene Version vom"/>
    <f:field ref="FSCFOLIO_1_1001_FieldReleasedVersionNr" text="Freigegebene Versionsnummer"/>
    <f:field ref="CCAPRECONFIG_15_1001_Objektname" text="Objektname"/>
    <f:field ref="objname" text="Name"/>
    <f:field ref="objsubject" text="Betreff (einzeilig)"/>
    <f:field ref="objcreatedby" text="Erzeugt von"/>
    <f:field ref="objcreatedat" text="Erzeugt am/um"/>
    <f:field ref="objchangedby" text="Letzte Änderung von"/>
    <f:field ref="objmodifiedat" text="Letzte Änderung am/um"/>
  </f:display>
  <f:display text="Serienbrief">
    <f:field ref="doc_FSCFOLIO_1_1001_FieldDocumentNumber" text="Dokument Nummer"/>
    <f:field ref="doc_FSCFOLIO_1_1001_FieldSubject" text="Betreff"/>
  </f:display>
  <f:display text="Unterschriften">
    <f:field ref="FSCFOLIO_1_1001_SignaturesFldCtx_FSCFOLIO_1_1001_FieldLastSignature" text="Letzte Unterschrift"/>
    <f:field ref="FSCFOLIO_1_1001_SignaturesFldCtx_FSCFOLIO_1_1001_FieldLastSignatureBy" text="Letzte Unterschrift von"/>
    <f:field ref="FSCFOLIO_1_1001_SignaturesFldCtx_FSCFOLIO_1_1001_FieldLastSignatureAt" text="Letzte Unterschrift am/um"/>
    <f:field ref="FSCFOLIO_1_1001_SignaturesFldCtx_FSCFOLIO_1_1001_FieldLastSignatureRemark" text="Bemerkung der letzten Unterschrift"/>
  </f:display>
</f:fields>
</file>

<file path=customXml/itemProps1.xml><?xml version="1.0" encoding="utf-8"?>
<ds:datastoreItem xmlns:ds="http://schemas.openxmlformats.org/officeDocument/2006/customXml" ds:itemID="{4E8A9591-F074-446B-902F-511FF79C122F}">
  <ds:schemaRefs>
    <ds:schemaRef ds:uri="http://schemas.fabasoft.com/folio/2007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1</vt:i4>
      </vt:variant>
    </vt:vector>
  </HeadingPairs>
  <TitlesOfParts>
    <vt:vector size="17" baseType="lpstr">
      <vt:lpstr>Tabelle</vt:lpstr>
      <vt:lpstr>Tabelle2</vt:lpstr>
      <vt:lpstr>Tabelle3</vt:lpstr>
      <vt:lpstr>Tabelle4</vt:lpstr>
      <vt:lpstr>Tabelle5</vt:lpstr>
      <vt:lpstr>Tabelle6</vt:lpstr>
      <vt:lpstr>Tabelle7</vt:lpstr>
      <vt:lpstr>Tabelle8</vt:lpstr>
      <vt:lpstr>Tabelle9</vt:lpstr>
      <vt:lpstr>Tabelle10</vt:lpstr>
      <vt:lpstr>Tabelle11</vt:lpstr>
      <vt:lpstr>Tabelle12</vt:lpstr>
      <vt:lpstr>Tabelle13</vt:lpstr>
      <vt:lpstr>Tabelle14</vt:lpstr>
      <vt:lpstr>Tabelle15</vt:lpstr>
      <vt:lpstr>Tabelle16</vt:lpstr>
      <vt:lpstr>Tabelle!Druckbereich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Hunger Franz Georg</dc:creator>
  <cp:lastModifiedBy>Hunger Franz Georg</cp:lastModifiedBy>
  <cp:lastPrinted>2001-09-10T09:45:10Z</cp:lastPrinted>
  <dcterms:created xsi:type="dcterms:W3CDTF">2022-08-24T14:46:03Z</dcterms:created>
  <dcterms:modified xsi:type="dcterms:W3CDTF">2023-09-11T11:35:05Z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name="FSC#COOSYSTEM@1.1:Container" pid="2" fmtid="{D5CDD505-2E9C-101B-9397-08002B2CF9AE}">
    <vt:lpwstr>COO.1000.3800.7.9974541</vt:lpwstr>
  </property>
  <property name="FSC#LKOfficeintegration@1000.3800:Objektname" pid="3" fmtid="{D5CDD505-2E9C-101B-9397-08002B2CF9AE}">
    <vt:lpwstr>Richtpreis CCM</vt:lpwstr>
  </property>
  <property name="FSC#LKOfficeintegration@1000.3800:Adresse" pid="4" fmtid="{D5CDD505-2E9C-101B-9397-08002B2CF9AE}">
    <vt:lpwstr>COO.1000.3800.7.13472</vt:lpwstr>
  </property>
  <property name="FSC#LKOfficeintegration@1000.3800:Betreff" pid="5" fmtid="{D5CDD505-2E9C-101B-9397-08002B2CF9AE}">
    <vt:lpwstr>O:\A_bibe_temp\BERATUNG\BETRIEBSWIRTSCHAFT\HUNGER\210 KALKULATION\ACKERBAU\Richtpreis CCM.xls</vt:lpwstr>
  </property>
  <property name="FSC#LKOfficeintegration@1000.3800:Gruppe" pid="6" fmtid="{D5CDD505-2E9C-101B-9397-08002B2CF9AE}">
    <vt:lpwstr>A-BIBE (Abt Bildung und Beratung)</vt:lpwstr>
  </property>
  <property name="FSC#LKOfficeintegration@1000.3800:DstName" pid="7" fmtid="{D5CDD505-2E9C-101B-9397-08002B2CF9AE}">
    <vt:lpwstr>Abteilung Bildung und Beratung</vt:lpwstr>
  </property>
  <property name="FSC#LKOfficeintegration@1000.3800:DstAnschrift" pid="8" fmtid="{D5CDD505-2E9C-101B-9397-08002B2CF9AE}">
    <vt:lpwstr>Auf der Gugl 3</vt:lpwstr>
  </property>
  <property name="FSC#LKOfficeintegration@1000.3800:DstPostort" pid="9" fmtid="{D5CDD505-2E9C-101B-9397-08002B2CF9AE}">
    <vt:lpwstr>4021 Linz</vt:lpwstr>
  </property>
  <property name="FSC#LKOfficeintegration@1000.3800:DstOrt" pid="10" fmtid="{D5CDD505-2E9C-101B-9397-08002B2CF9AE}">
    <vt:lpwstr>Linz</vt:lpwstr>
  </property>
  <property name="FSC#LKOfficeintegration@1000.3800:DstTelefon" pid="11" fmtid="{D5CDD505-2E9C-101B-9397-08002B2CF9AE}">
    <vt:lpwstr>+43 (0) 50 / 6902-1226</vt:lpwstr>
  </property>
  <property name="FSC#LKOfficeintegration@1000.3800:DstFax" pid="12" fmtid="{D5CDD505-2E9C-101B-9397-08002B2CF9AE}">
    <vt:lpwstr>+43 (0) 50 / 6902-1800</vt:lpwstr>
  </property>
  <property name="FSC#LKOfficeintegration@1000.3800:DstEMail" pid="13" fmtid="{D5CDD505-2E9C-101B-9397-08002B2CF9AE}">
    <vt:lpwstr>abt-bibe@lk-ooe.at</vt:lpwstr>
  </property>
  <property name="FSC#LKOfficeintegration@1000.3800:DstKstNr" pid="14" fmtid="{D5CDD505-2E9C-101B-9397-08002B2CF9AE}">
    <vt:lpwstr/>
  </property>
  <property name="FSC#LKOfficeintegration@1000.3800:EigentuemerName" pid="15" fmtid="{D5CDD505-2E9C-101B-9397-08002B2CF9AE}">
    <vt:lpwstr/>
  </property>
  <property name="FSC#LKOfficeintegration@1000.3800:EigentuemerAnschrift" pid="16" fmtid="{D5CDD505-2E9C-101B-9397-08002B2CF9AE}">
    <vt:lpwstr/>
  </property>
  <property name="FSC#LKOfficeintegration@1000.3800:EigentuemerPostort" pid="17" fmtid="{D5CDD505-2E9C-101B-9397-08002B2CF9AE}">
    <vt:lpwstr/>
  </property>
  <property name="FSC#LKOfficeintegration@1000.3800:EigentuemerTelefon" pid="18" fmtid="{D5CDD505-2E9C-101B-9397-08002B2CF9AE}">
    <vt:lpwstr/>
  </property>
  <property name="FSC#LKOfficeintegration@1000.3800:EigentuemerEMail" pid="19" fmtid="{D5CDD505-2E9C-101B-9397-08002B2CF9AE}">
    <vt:lpwstr/>
  </property>
  <property name="FSC#LKOfficeintegration@1000.3800:AenderungsID" pid="20" fmtid="{D5CDD505-2E9C-101B-9397-08002B2CF9AE}">
    <vt:lpwstr>lk-ooe\hunggeo</vt:lpwstr>
  </property>
  <property name="FSC#LKOfficeintegration@1000.3800:AenderungsDatum" pid="21" fmtid="{D5CDD505-2E9C-101B-9397-08002B2CF9AE}">
    <vt:lpwstr>29-08-2007</vt:lpwstr>
  </property>
  <property name="FSC#LKOfficeintegration@1000.3800:EigentuemerMaNr" pid="22" fmtid="{D5CDD505-2E9C-101B-9397-08002B2CF9AE}">
    <vt:lpwstr/>
  </property>
  <property name="FSC#LKOfficeintegration@1000.3800:EigentuemerDienststelle" pid="23" fmtid="{D5CDD505-2E9C-101B-9397-08002B2CF9AE}">
    <vt:lpwstr/>
  </property>
  <property name="FSC#LKOfficeintegration@1000.3800:EigentuemerBerufsgruppe" pid="24" fmtid="{D5CDD505-2E9C-101B-9397-08002B2CF9AE}">
    <vt:lpwstr/>
  </property>
  <property name="FSC#LKOfficeintegration@1000.3800:EigentuemerPersonEMail" pid="25" fmtid="{D5CDD505-2E9C-101B-9397-08002B2CF9AE}">
    <vt:lpwstr/>
  </property>
  <property name="FSC#LKOfficeintegration@1000.3800:EigentuemerKostenstelleNr" pid="26" fmtid="{D5CDD505-2E9C-101B-9397-08002B2CF9AE}">
    <vt:lpwstr/>
  </property>
  <property name="FSC#LKOfficeintegration@1000.3800:DstOrtKurz" pid="27" fmtid="{D5CDD505-2E9C-101B-9397-08002B2CF9AE}">
    <vt:lpwstr>Linz</vt:lpwstr>
  </property>
  <property name="FSC#LKOfficeintegration@1000.3800:EigentuemerFirma" pid="28" fmtid="{D5CDD505-2E9C-101B-9397-08002B2CF9AE}">
    <vt:lpwstr/>
  </property>
  <property name="FSC#LKOOEDOK@1000.3800:EigentuemerDienststelle" pid="29" fmtid="{D5CDD505-2E9C-101B-9397-08002B2CF9AE}">
    <vt:lpwstr>Bildung und Beratung</vt:lpwstr>
  </property>
  <property name="FSC#LKOOEDOK@1000.3800:EigentuemerKostenstelleNr" pid="30" fmtid="{D5CDD505-2E9C-101B-9397-08002B2CF9AE}">
    <vt:lpwstr>110</vt:lpwstr>
  </property>
  <property name="FSC#LKOOEDOK@1000.3800:EigentuemerBerufsgruppe" pid="31" fmtid="{D5CDD505-2E9C-101B-9397-08002B2CF9AE}">
    <vt:lpwstr/>
  </property>
  <property name="FSC#LKOOEDOK@1000.3800:EigentuemerAnschrift" pid="32" fmtid="{D5CDD505-2E9C-101B-9397-08002B2CF9AE}">
    <vt:lpwstr>Marktstraße 21</vt:lpwstr>
  </property>
  <property name="FSC#LKOOEDOK@1000.3800:EigentuemerPostort" pid="33" fmtid="{D5CDD505-2E9C-101B-9397-08002B2CF9AE}">
    <vt:lpwstr>4312 Ried in der Riedmark</vt:lpwstr>
  </property>
  <property name="FSC#LKOOEDOK@1000.3800:KundeBNR" pid="34" fmtid="{D5CDD505-2E9C-101B-9397-08002B2CF9AE}">
    <vt:lpwstr/>
  </property>
  <property name="FSC#LKOOEDOK@1000.3800:Objektname" pid="35" fmtid="{D5CDD505-2E9C-101B-9397-08002B2CF9AE}">
    <vt:lpwstr>Kalkulation Nassmais Trockenmais download 2023</vt:lpwstr>
  </property>
  <property name="FSC#LKOOEDOK@1000.3800:Betreff" pid="36" fmtid="{D5CDD505-2E9C-101B-9397-08002B2CF9AE}">
    <vt:lpwstr/>
  </property>
  <property name="FSC#LKOOEDOK@1000.3800:Gruppe" pid="37" fmtid="{D5CDD505-2E9C-101B-9397-08002B2CF9AE}">
    <vt:lpwstr>A-BIBE (Abt Bildung und Beratung)</vt:lpwstr>
  </property>
  <property name="FSC#LKOOEDOK@1000.3800:EigentuemerTelefon" pid="38" fmtid="{D5CDD505-2E9C-101B-9397-08002B2CF9AE}">
    <vt:lpwstr>+43 (50) 6902-1229</vt:lpwstr>
  </property>
  <property name="FSC#LKOOEDOK@1000.3800:Versionsnummer" pid="39" fmtid="{D5CDD505-2E9C-101B-9397-08002B2CF9AE}">
    <vt:lpwstr>1</vt:lpwstr>
  </property>
  <property name="FSC#LKOOEDOK@1000.3800:EigentuemerName" pid="40" fmtid="{D5CDD505-2E9C-101B-9397-08002B2CF9AE}">
    <vt:lpwstr>DI Franz Hunger</vt:lpwstr>
  </property>
  <property name="FSC#LKOOEDOK@1000.3800:EigentuemerMaNr" pid="41" fmtid="{D5CDD505-2E9C-101B-9397-08002B2CF9AE}">
    <vt:lpwstr>1499</vt:lpwstr>
  </property>
  <property name="FSC#LKOOEDOK@1000.3800:EigentuemerEMail" pid="42" fmtid="{D5CDD505-2E9C-101B-9397-08002B2CF9AE}">
    <vt:lpwstr>FranzGeorg.Hunger@lk-ooe.at</vt:lpwstr>
  </property>
  <property name="FSC#LKOOEDOK@1000.3800:EigentuemerPersonEMail" pid="43" fmtid="{D5CDD505-2E9C-101B-9397-08002B2CF9AE}">
    <vt:lpwstr>FranzGeorg.Hunger@lk-ooe.at</vt:lpwstr>
  </property>
  <property name="FSC#LKOOEDOK@1000.3800:DstTelefon" pid="44" fmtid="{D5CDD505-2E9C-101B-9397-08002B2CF9AE}">
    <vt:lpwstr>+43 (50) 6902-1226</vt:lpwstr>
  </property>
  <property name="FSC#LKOOEDOK@1000.3800:DstPostort" pid="45" fmtid="{D5CDD505-2E9C-101B-9397-08002B2CF9AE}">
    <vt:lpwstr>4021 Linz</vt:lpwstr>
  </property>
  <property name="FSC#LKOOEDOK@1000.3800:DstOrt" pid="46" fmtid="{D5CDD505-2E9C-101B-9397-08002B2CF9AE}">
    <vt:lpwstr>Linz</vt:lpwstr>
  </property>
  <property name="FSC#LKOOEDOK@1000.3800:DstOrtKurz" pid="47" fmtid="{D5CDD505-2E9C-101B-9397-08002B2CF9AE}">
    <vt:lpwstr>Linz</vt:lpwstr>
  </property>
  <property name="FSC#LKOOEDOK@1000.3800:DstName" pid="48" fmtid="{D5CDD505-2E9C-101B-9397-08002B2CF9AE}">
    <vt:lpwstr>Bildung und Beratung</vt:lpwstr>
  </property>
  <property name="FSC#LKOOEDOK@1000.3800:DstFax" pid="49" fmtid="{D5CDD505-2E9C-101B-9397-08002B2CF9AE}">
    <vt:lpwstr>+43 (50) 6902-91226</vt:lpwstr>
  </property>
  <property name="FSC#LKOOEDOK@1000.3800:DstEMail" pid="50" fmtid="{D5CDD505-2E9C-101B-9397-08002B2CF9AE}">
    <vt:lpwstr>beratung@lk-ooe.at</vt:lpwstr>
  </property>
  <property name="FSC#LKOOEDOK@1000.3800:DstAnschrift" pid="51" fmtid="{D5CDD505-2E9C-101B-9397-08002B2CF9AE}">
    <vt:lpwstr>Auf der Gugl 3</vt:lpwstr>
  </property>
  <property name="FSC#LKOOEDOK@1000.3800:AenderungsID" pid="52" fmtid="{D5CDD505-2E9C-101B-9397-08002B2CF9AE}">
    <vt:lpwstr>lk-ooe\hunggeo</vt:lpwstr>
  </property>
  <property name="FSC#LKOOEDOK@1000.3800:KundeName" pid="53" fmtid="{D5CDD505-2E9C-101B-9397-08002B2CF9AE}">
    <vt:lpwstr/>
  </property>
  <property name="FSC#LKOOEDOK@1000.3800:KundeStrasse" pid="54" fmtid="{D5CDD505-2E9C-101B-9397-08002B2CF9AE}">
    <vt:lpwstr/>
  </property>
  <property name="FSC#LKOOEDOK@1000.3800:KundeOrt" pid="55" fmtid="{D5CDD505-2E9C-101B-9397-08002B2CF9AE}">
    <vt:lpwstr/>
  </property>
  <property name="FSC#LKOOEDOK@1000.3800:AenderungsDatum" pid="56" fmtid="{D5CDD505-2E9C-101B-9397-08002B2CF9AE}">
    <vt:lpwstr>11.09.2023</vt:lpwstr>
  </property>
  <property name="FSC#LKOOEDOK@1000.3800:Adresse" pid="57" fmtid="{D5CDD505-2E9C-101B-9397-08002B2CF9AE}">
    <vt:lpwstr>COO.1000.3800.7.9974541</vt:lpwstr>
  </property>
  <property name="FSC#LKOOEDOK@1000.3800:KundeGrussformel" pid="58" fmtid="{D5CDD505-2E9C-101B-9397-08002B2CF9AE}">
    <vt:lpwstr>Sehr geehrte Damen und Herren</vt:lpwstr>
  </property>
  <property name="FSC#LKOOEDOK@1000.3800:KundeAnschrift" pid="59" fmtid="{D5CDD505-2E9C-101B-9397-08002B2CF9AE}">
    <vt:lpwstr/>
  </property>
  <property name="FSC#LKOOEDOK@1000.3800:KundeTelefon" pid="60" fmtid="{D5CDD505-2E9C-101B-9397-08002B2CF9AE}">
    <vt:lpwstr/>
  </property>
  <property name="FSC#LKOOEDOK@1000.3800:KundeEmail" pid="61" fmtid="{D5CDD505-2E9C-101B-9397-08002B2CF9AE}">
    <vt:lpwstr/>
  </property>
  <property name="FSC#LKOOEDOK@1000.3800:Kategorie" pid="62" fmtid="{D5CDD505-2E9C-101B-9397-08002B2CF9AE}">
    <vt:lpwstr/>
  </property>
  <property name="FSC#LKOOEDOK@1000.3800:Titel" pid="63" fmtid="{D5CDD505-2E9C-101B-9397-08002B2CF9AE}">
    <vt:lpwstr/>
  </property>
  <property name="FSC#LKOOEDOK@1000.3800:Thema" pid="64" fmtid="{D5CDD505-2E9C-101B-9397-08002B2CF9AE}">
    <vt:lpwstr/>
  </property>
  <property name="FSC#LKOOEDOK@1000.3800:Bereich" pid="65" fmtid="{D5CDD505-2E9C-101B-9397-08002B2CF9AE}">
    <vt:lpwstr/>
  </property>
  <property name="FSC#LKOOEDOK@1000.3800:Stichworte" pid="66" fmtid="{D5CDD505-2E9C-101B-9397-08002B2CF9AE}">
    <vt:lpwstr/>
  </property>
  <property name="FSC#LKOOEDOK@1000.3800:Kommentar" pid="67" fmtid="{D5CDD505-2E9C-101B-9397-08002B2CF9AE}">
    <vt:lpwstr/>
  </property>
  <property name="FSC#LKOOEDOK@1000.3800:ProduktEbene4" pid="68" fmtid="{D5CDD505-2E9C-101B-9397-08002B2CF9AE}">
    <vt:lpwstr/>
  </property>
  <property name="FSC#COOELAK@1.1001:Subject" pid="69" fmtid="{D5CDD505-2E9C-101B-9397-08002B2CF9AE}">
    <vt:lpwstr/>
  </property>
  <property name="FSC#COOELAK@1.1001:FileReference" pid="70" fmtid="{D5CDD505-2E9C-101B-9397-08002B2CF9AE}">
    <vt:lpwstr/>
  </property>
  <property name="FSC#COOELAK@1.1001:FileRefYear" pid="71" fmtid="{D5CDD505-2E9C-101B-9397-08002B2CF9AE}">
    <vt:lpwstr/>
  </property>
  <property name="FSC#COOELAK@1.1001:FileRefOrdinal" pid="72" fmtid="{D5CDD505-2E9C-101B-9397-08002B2CF9AE}">
    <vt:lpwstr/>
  </property>
  <property name="FSC#COOELAK@1.1001:FileRefOU" pid="73" fmtid="{D5CDD505-2E9C-101B-9397-08002B2CF9AE}">
    <vt:lpwstr/>
  </property>
  <property name="FSC#COOELAK@1.1001:Organization" pid="74" fmtid="{D5CDD505-2E9C-101B-9397-08002B2CF9AE}">
    <vt:lpwstr/>
  </property>
  <property name="FSC#COOELAK@1.1001:Owner" pid="75" fmtid="{D5CDD505-2E9C-101B-9397-08002B2CF9AE}">
    <vt:lpwstr> Administrator</vt:lpwstr>
  </property>
  <property name="FSC#COOELAK@1.1001:OwnerExtension" pid="76" fmtid="{D5CDD505-2E9C-101B-9397-08002B2CF9AE}">
    <vt:lpwstr/>
  </property>
  <property name="FSC#COOELAK@1.1001:OwnerFaxExtension" pid="77" fmtid="{D5CDD505-2E9C-101B-9397-08002B2CF9AE}">
    <vt:lpwstr/>
  </property>
  <property name="FSC#COOELAK@1.1001:DispatchedBy" pid="78" fmtid="{D5CDD505-2E9C-101B-9397-08002B2CF9AE}">
    <vt:lpwstr/>
  </property>
  <property name="FSC#COOELAK@1.1001:DispatchedAt" pid="79" fmtid="{D5CDD505-2E9C-101B-9397-08002B2CF9AE}">
    <vt:lpwstr/>
  </property>
  <property name="FSC#COOELAK@1.1001:ApprovedBy" pid="80" fmtid="{D5CDD505-2E9C-101B-9397-08002B2CF9AE}">
    <vt:lpwstr/>
  </property>
  <property name="FSC#COOELAK@1.1001:ApprovedAt" pid="81" fmtid="{D5CDD505-2E9C-101B-9397-08002B2CF9AE}">
    <vt:lpwstr/>
  </property>
  <property name="FSC#COOELAK@1.1001:Department" pid="82" fmtid="{D5CDD505-2E9C-101B-9397-08002B2CF9AE}">
    <vt:lpwstr>Admin (Administratoren)</vt:lpwstr>
  </property>
  <property name="FSC#COOELAK@1.1001:CreatedAt" pid="83" fmtid="{D5CDD505-2E9C-101B-9397-08002B2CF9AE}">
    <vt:lpwstr>25.01.2000</vt:lpwstr>
  </property>
  <property name="FSC#COOELAK@1.1001:OU" pid="84" fmtid="{D5CDD505-2E9C-101B-9397-08002B2CF9AE}">
    <vt:lpwstr>A-BIBE (Abt Bildung und Beratung)</vt:lpwstr>
  </property>
  <property name="FSC#COOELAK@1.1001:Priority" pid="85" fmtid="{D5CDD505-2E9C-101B-9397-08002B2CF9AE}">
    <vt:lpwstr/>
  </property>
  <property name="FSC#COOELAK@1.1001:ObjBarCode" pid="86" fmtid="{D5CDD505-2E9C-101B-9397-08002B2CF9AE}">
    <vt:lpwstr>*COO.1000.3800.7.13472*</vt:lpwstr>
  </property>
  <property name="FSC#COOELAK@1.1001:RefBarCode" pid="87" fmtid="{D5CDD505-2E9C-101B-9397-08002B2CF9AE}">
    <vt:lpwstr/>
  </property>
  <property name="FSC#COOELAK@1.1001:FileRefBarCode" pid="88" fmtid="{D5CDD505-2E9C-101B-9397-08002B2CF9AE}">
    <vt:lpwstr/>
  </property>
  <property name="FSC#COOELAK@1.1001:ExternalRef" pid="89" fmtid="{D5CDD505-2E9C-101B-9397-08002B2CF9AE}">
    <vt:lpwstr/>
  </property>
  <property name="FSC#COOELAK@1.1001:IncomingNumber" pid="90" fmtid="{D5CDD505-2E9C-101B-9397-08002B2CF9AE}">
    <vt:lpwstr/>
  </property>
  <property name="FSC#COOELAK@1.1001:IncomingSubject" pid="91" fmtid="{D5CDD505-2E9C-101B-9397-08002B2CF9AE}">
    <vt:lpwstr/>
  </property>
  <property name="FSC#COOELAK@1.1001:ProcessResponsible" pid="92" fmtid="{D5CDD505-2E9C-101B-9397-08002B2CF9AE}">
    <vt:lpwstr/>
  </property>
  <property name="FSC#COOELAK@1.1001:ProcessResponsiblePhone" pid="93" fmtid="{D5CDD505-2E9C-101B-9397-08002B2CF9AE}">
    <vt:lpwstr/>
  </property>
  <property name="FSC#COOELAK@1.1001:ProcessResponsibleMail" pid="94" fmtid="{D5CDD505-2E9C-101B-9397-08002B2CF9AE}">
    <vt:lpwstr/>
  </property>
  <property name="FSC#COOELAK@1.1001:ProcessResponsibleFax" pid="95" fmtid="{D5CDD505-2E9C-101B-9397-08002B2CF9AE}">
    <vt:lpwstr/>
  </property>
  <property name="FSC#COOELAK@1.1001:ApproverFirstName" pid="96" fmtid="{D5CDD505-2E9C-101B-9397-08002B2CF9AE}">
    <vt:lpwstr/>
  </property>
  <property name="FSC#COOELAK@1.1001:ApproverSurName" pid="97" fmtid="{D5CDD505-2E9C-101B-9397-08002B2CF9AE}">
    <vt:lpwstr/>
  </property>
  <property name="FSC#COOELAK@1.1001:ApproverTitle" pid="98" fmtid="{D5CDD505-2E9C-101B-9397-08002B2CF9AE}">
    <vt:lpwstr/>
  </property>
  <property name="FSC#COOELAK@1.1001:ExternalDate" pid="99" fmtid="{D5CDD505-2E9C-101B-9397-08002B2CF9AE}">
    <vt:lpwstr/>
  </property>
  <property name="FSC#COOELAK@1.1001:SettlementApprovedAt" pid="100" fmtid="{D5CDD505-2E9C-101B-9397-08002B2CF9AE}">
    <vt:lpwstr/>
  </property>
  <property name="FSC#COOELAK@1.1001:BaseNumber" pid="101" fmtid="{D5CDD505-2E9C-101B-9397-08002B2CF9AE}">
    <vt:lpwstr/>
  </property>
  <property name="FSC#COOELAK@1.1001:CurrentUserRolePos" pid="102" fmtid="{D5CDD505-2E9C-101B-9397-08002B2CF9AE}">
    <vt:lpwstr>Mitarbeiter</vt:lpwstr>
  </property>
  <property name="FSC#COOELAK@1.1001:CurrentUserEmail" pid="103" fmtid="{D5CDD505-2E9C-101B-9397-08002B2CF9AE}">
    <vt:lpwstr>FranzGeorg.Hunger@lk-ooe.at</vt:lpwstr>
  </property>
  <property name="FSC#LKOOEDOK@1000.3800:Geburtsdatum" pid="104" fmtid="{D5CDD505-2E9C-101B-9397-08002B2CF9AE}">
    <vt:lpwstr/>
  </property>
  <property name="FSC#LKOOEDOK@1000.3800:Sozialversicherungsnummer" pid="105" fmtid="{D5CDD505-2E9C-101B-9397-08002B2CF9AE}">
    <vt:lpwstr/>
  </property>
  <property name="FSC#ELAKGOV@1.1001:PersonalSubjGender" pid="106" fmtid="{D5CDD505-2E9C-101B-9397-08002B2CF9AE}">
    <vt:lpwstr/>
  </property>
  <property name="FSC#ELAKGOV@1.1001:PersonalSubjFirstName" pid="107" fmtid="{D5CDD505-2E9C-101B-9397-08002B2CF9AE}">
    <vt:lpwstr/>
  </property>
  <property name="FSC#ELAKGOV@1.1001:PersonalSubjSurName" pid="108" fmtid="{D5CDD505-2E9C-101B-9397-08002B2CF9AE}">
    <vt:lpwstr/>
  </property>
  <property name="FSC#ELAKGOV@1.1001:PersonalSubjSalutation" pid="109" fmtid="{D5CDD505-2E9C-101B-9397-08002B2CF9AE}">
    <vt:lpwstr/>
  </property>
  <property name="FSC#ELAKGOV@1.1001:PersonalSubjAddress" pid="110" fmtid="{D5CDD505-2E9C-101B-9397-08002B2CF9AE}">
    <vt:lpwstr/>
  </property>
  <property name="FSC#LKOOEDOK@1000.3800:EigentuemerID" pid="111" fmtid="{D5CDD505-2E9C-101B-9397-08002B2CF9AE}">
    <vt:lpwstr>lk-ooe\hunggeo</vt:lpwstr>
  </property>
  <property name="FSC#LKOOEDOK@1000.3800:KundeMobil" pid="112" fmtid="{D5CDD505-2E9C-101B-9397-08002B2CF9AE}">
    <vt:lpwstr/>
  </property>
  <property name="FSC#FSCFOLIO@1.1001:docpropproject" pid="113" fmtid="{D5CDD505-2E9C-101B-9397-08002B2CF9AE}">
    <vt:lpwstr/>
  </property>
  <property name="FSC#LKOOEDOK@1000.3800:CurrDateTime" pid="114" fmtid="{D5CDD505-2E9C-101B-9397-08002B2CF9AE}">
    <vt:lpwstr>11.09.2023 13:35:11</vt:lpwstr>
  </property>
  <property name="FSC#LKOOEDOK@1000.3800:AuftragNummer" pid="115" fmtid="{D5CDD505-2E9C-101B-9397-08002B2CF9AE}">
    <vt:lpwstr/>
  </property>
  <property name="FSC#LKOOEDOK@1000.3800:DatumVorlage" pid="116" fmtid="{D5CDD505-2E9C-101B-9397-08002B2CF9AE}">
    <vt:lpwstr/>
  </property>
  <property name="FSC#LKOOEDOK@1000.3800:KundeHomepage" pid="117" fmtid="{D5CDD505-2E9C-101B-9397-08002B2CF9AE}">
    <vt:lpwstr/>
  </property>
</Properties>
</file>